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NRPO SIA\A - FINANCIERINGSINSTRUMENTEN\DUT (Driving Urban Transitions)\UTC 2023 Additional Call\"/>
    </mc:Choice>
  </mc:AlternateContent>
  <bookViews>
    <workbookView xWindow="-15" yWindow="0" windowWidth="20505" windowHeight="5790" tabRatio="844"/>
  </bookViews>
  <sheets>
    <sheet name="Voorblad" sheetId="8" r:id="rId1"/>
    <sheet name="Subsidievaststelling" sheetId="10" state="hidden" r:id="rId2"/>
    <sheet name="Samenvattend overzicht" sheetId="1" r:id="rId3"/>
    <sheet name="Dekking" sheetId="11" r:id="rId4"/>
    <sheet name="Typen organisatie" sheetId="12" state="hidden" r:id="rId5"/>
    <sheet name="Werkpakket 1" sheetId="2" r:id="rId6"/>
    <sheet name="Werkpakket 2" sheetId="3" r:id="rId7"/>
    <sheet name="Werkpakket 3" sheetId="4" r:id="rId8"/>
    <sheet name="Werkpakket 4" sheetId="5" r:id="rId9"/>
    <sheet name="Werkpakket 5" sheetId="6" r:id="rId10"/>
    <sheet name="Projectmanagement" sheetId="9" r:id="rId11"/>
    <sheet name="Materiële kosten" sheetId="7" r:id="rId12"/>
  </sheets>
  <definedNames>
    <definedName name="_xlnm._FilterDatabase" localSheetId="11" hidden="1">'Materiële kosten'!$A$9:$F$9</definedName>
    <definedName name="_xlnm._FilterDatabase" localSheetId="10" hidden="1">Projectmanagement!$A$9:$L$9</definedName>
    <definedName name="_xlnm._FilterDatabase" localSheetId="5" hidden="1">'Werkpakket 1'!$A$9:$L$83</definedName>
    <definedName name="_xlnm._FilterDatabase" localSheetId="6" hidden="1">'Werkpakket 2'!$A$9:$L$9</definedName>
    <definedName name="_xlnm._FilterDatabase" localSheetId="7" hidden="1">'Werkpakket 3'!$A$9:$L$9</definedName>
    <definedName name="_xlnm._FilterDatabase" localSheetId="8" hidden="1">'Werkpakket 4'!$A$9:$L$9</definedName>
    <definedName name="_xlnm._FilterDatabase" localSheetId="9" hidden="1">'Werkpakket 5'!$A$9:$L$9</definedName>
    <definedName name="_xlnm.Print_Area" localSheetId="3">Dekking!$A$1:$G$65</definedName>
    <definedName name="_xlnm.Print_Area" localSheetId="2">'Samenvattend overzicht'!$A$1:$L$81</definedName>
    <definedName name="_xlnm.Print_Area" localSheetId="1">Subsidievaststelling!$A$1:$I$81</definedName>
    <definedName name="_xlnm.Print_Area" localSheetId="0">Voorblad!$A$1:$T$54</definedName>
    <definedName name="_xlnm.Print_Titles" localSheetId="11">'Materiële kosten'!$A:$B,'Materiële kosten'!$1:$12</definedName>
    <definedName name="_xlnm.Print_Titles" localSheetId="10">Projectmanagement!$A:$E,Projectmanagement!$1:$10</definedName>
    <definedName name="_xlnm.Print_Titles" localSheetId="5">'Werkpakket 1'!$A:$E,'Werkpakket 1'!$1:$10</definedName>
    <definedName name="_xlnm.Print_Titles" localSheetId="6">'Werkpakket 2'!$A:$E,'Werkpakket 2'!$1:$10</definedName>
    <definedName name="_xlnm.Print_Titles" localSheetId="7">'Werkpakket 3'!$A:$E,'Werkpakket 3'!$1:$10</definedName>
    <definedName name="_xlnm.Print_Titles" localSheetId="8">'Werkpakket 4'!$A:$E,'Werkpakket 4'!$1:$10</definedName>
    <definedName name="_xlnm.Print_Titles" localSheetId="9">'Werkpakket 5'!$A:$E,'Werkpakket 5'!$1:$10</definedName>
  </definedNames>
  <calcPr calcId="162913"/>
</workbook>
</file>

<file path=xl/calcChain.xml><?xml version="1.0" encoding="utf-8"?>
<calcChain xmlns="http://schemas.openxmlformats.org/spreadsheetml/2006/main">
  <c r="N34" i="1" l="1"/>
  <c r="N33" i="1"/>
  <c r="P14" i="11" l="1"/>
  <c r="P7" i="11"/>
  <c r="P8" i="11"/>
  <c r="P9" i="11"/>
  <c r="P10" i="11"/>
  <c r="P11" i="11"/>
  <c r="P12" i="11"/>
  <c r="P13" i="11"/>
  <c r="P6" i="11"/>
  <c r="B24" i="1" l="1"/>
  <c r="O10" i="1" l="1"/>
  <c r="B39" i="8"/>
  <c r="B36" i="8" l="1"/>
  <c r="O9" i="1"/>
  <c r="M24" i="1"/>
  <c r="M16" i="1"/>
  <c r="O28" i="11"/>
  <c r="G28" i="11"/>
  <c r="F10" i="7"/>
  <c r="D10" i="7"/>
  <c r="B17" i="11"/>
  <c r="C7" i="10"/>
  <c r="L10" i="9"/>
  <c r="L10" i="6"/>
  <c r="L10" i="5"/>
  <c r="L10" i="4"/>
  <c r="L10" i="3"/>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H11" i="3"/>
  <c r="H10" i="3" s="1"/>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J22" i="1" l="1"/>
  <c r="G32" i="10" s="1"/>
  <c r="H22" i="1"/>
  <c r="C32" i="10" s="1"/>
  <c r="F22" i="1"/>
  <c r="G20" i="10" s="1"/>
  <c r="A4" i="3"/>
  <c r="A4" i="4"/>
  <c r="A4" i="5"/>
  <c r="A4" i="6"/>
  <c r="A4" i="9"/>
  <c r="A4" i="7"/>
  <c r="A4" i="2"/>
  <c r="F12" i="7"/>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B5" i="8"/>
  <c r="C5" i="1" s="1"/>
  <c r="D12" i="7"/>
  <c r="E22" i="1" l="1"/>
  <c r="E20" i="10" s="1"/>
  <c r="I22" i="1"/>
  <c r="E32" i="10" s="1"/>
  <c r="B16" i="1"/>
  <c r="B19" i="1"/>
  <c r="B20" i="1"/>
  <c r="B15" i="1"/>
  <c r="B18" i="1"/>
  <c r="B22" i="1"/>
  <c r="B17" i="1"/>
  <c r="C22" i="1"/>
  <c r="K29" i="11"/>
  <c r="C29" i="11"/>
  <c r="L14" i="11"/>
  <c r="L13" i="11"/>
  <c r="L12" i="11"/>
  <c r="L11" i="11"/>
  <c r="L10" i="11"/>
  <c r="L9" i="11"/>
  <c r="L8" i="11"/>
  <c r="L7" i="11"/>
  <c r="L6" i="11"/>
  <c r="D7" i="11"/>
  <c r="D8" i="11"/>
  <c r="D9" i="11"/>
  <c r="D10" i="11"/>
  <c r="D11" i="11"/>
  <c r="D12" i="11"/>
  <c r="D13" i="11"/>
  <c r="D14" i="11"/>
  <c r="D6" i="11"/>
  <c r="N28" i="11"/>
  <c r="C20" i="10" l="1"/>
  <c r="D22" i="1"/>
  <c r="H11" i="9"/>
  <c r="H12" i="9"/>
  <c r="H13" i="9"/>
  <c r="H14" i="9"/>
  <c r="H15" i="9"/>
  <c r="H16" i="9"/>
  <c r="H17" i="9"/>
  <c r="H10" i="9" l="1"/>
  <c r="A2" i="1"/>
  <c r="C6" i="10"/>
  <c r="N10" i="1"/>
  <c r="N9" i="1"/>
  <c r="C4" i="10" l="1"/>
  <c r="C5" i="10"/>
  <c r="F3" i="11" l="1"/>
  <c r="F2" i="11"/>
  <c r="E2" i="11"/>
  <c r="B4" i="1" l="1"/>
  <c r="E3" i="11" l="1"/>
  <c r="A1" i="11"/>
  <c r="A1" i="1"/>
  <c r="N42" i="10" l="1"/>
  <c r="N45" i="10"/>
  <c r="N39" i="10"/>
  <c r="B32" i="10"/>
  <c r="B44" i="10" s="1"/>
  <c r="B31" i="10"/>
  <c r="B43" i="10" s="1"/>
  <c r="A1" i="10"/>
  <c r="H71" i="9"/>
  <c r="L71" i="9"/>
  <c r="H72" i="9"/>
  <c r="L72" i="9"/>
  <c r="H73" i="9"/>
  <c r="L73" i="9"/>
  <c r="H74" i="9"/>
  <c r="L74" i="9"/>
  <c r="H75" i="9"/>
  <c r="L75" i="9"/>
  <c r="H76" i="9"/>
  <c r="L76" i="9"/>
  <c r="H77" i="9"/>
  <c r="L77" i="9"/>
  <c r="H78" i="9"/>
  <c r="L78" i="9"/>
  <c r="H79" i="9"/>
  <c r="L79" i="9"/>
  <c r="H80" i="9"/>
  <c r="L80" i="9"/>
  <c r="H81" i="9"/>
  <c r="L81" i="9"/>
  <c r="H82" i="9"/>
  <c r="L82" i="9"/>
  <c r="H83" i="9"/>
  <c r="L83" i="9"/>
  <c r="H71" i="4"/>
  <c r="H72" i="4"/>
  <c r="H73" i="4"/>
  <c r="H74" i="4"/>
  <c r="H75" i="4"/>
  <c r="H76" i="4"/>
  <c r="H77" i="4"/>
  <c r="H78" i="4"/>
  <c r="H79" i="4"/>
  <c r="H80" i="4"/>
  <c r="H81" i="4"/>
  <c r="H82" i="4"/>
  <c r="H83" i="4"/>
  <c r="H71" i="5"/>
  <c r="L71" i="5"/>
  <c r="H72" i="5"/>
  <c r="L72" i="5"/>
  <c r="H73" i="5"/>
  <c r="L73" i="5"/>
  <c r="H74" i="5"/>
  <c r="L74" i="5"/>
  <c r="H75" i="5"/>
  <c r="L75" i="5"/>
  <c r="H76" i="5"/>
  <c r="L76" i="5"/>
  <c r="H77" i="5"/>
  <c r="L77" i="5"/>
  <c r="H78" i="5"/>
  <c r="L78" i="5"/>
  <c r="H79" i="5"/>
  <c r="L79" i="5"/>
  <c r="H80" i="5"/>
  <c r="L80" i="5"/>
  <c r="H81" i="5"/>
  <c r="L81" i="5"/>
  <c r="H82" i="5"/>
  <c r="L82" i="5"/>
  <c r="H83" i="5"/>
  <c r="L83" i="5"/>
  <c r="H71" i="6"/>
  <c r="L71" i="6"/>
  <c r="H72" i="6"/>
  <c r="L72" i="6"/>
  <c r="H73" i="6"/>
  <c r="L73" i="6"/>
  <c r="H74" i="6"/>
  <c r="L74" i="6"/>
  <c r="H75" i="6"/>
  <c r="L75" i="6"/>
  <c r="H76" i="6"/>
  <c r="L76" i="6"/>
  <c r="H77" i="6"/>
  <c r="L77" i="6"/>
  <c r="H78" i="6"/>
  <c r="L78" i="6"/>
  <c r="H79" i="6"/>
  <c r="L79" i="6"/>
  <c r="H80" i="6"/>
  <c r="L80" i="6"/>
  <c r="H81" i="6"/>
  <c r="L81" i="6"/>
  <c r="H82" i="6"/>
  <c r="L82" i="6"/>
  <c r="H83" i="6"/>
  <c r="L83" i="6"/>
  <c r="H71" i="2"/>
  <c r="H72" i="2"/>
  <c r="H73" i="2"/>
  <c r="H74" i="2"/>
  <c r="H75" i="2"/>
  <c r="H76" i="2"/>
  <c r="H77" i="2"/>
  <c r="H78" i="2"/>
  <c r="H79" i="2"/>
  <c r="H80" i="2"/>
  <c r="H81" i="2"/>
  <c r="H82" i="2"/>
  <c r="H83" i="2"/>
  <c r="B6" i="3"/>
  <c r="B6" i="4"/>
  <c r="B6" i="5"/>
  <c r="B6" i="6"/>
  <c r="B6" i="9"/>
  <c r="B6" i="2"/>
  <c r="A6" i="7"/>
  <c r="H17" i="1"/>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2"/>
  <c r="H15" i="1" s="1"/>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12" i="6"/>
  <c r="H13" i="6"/>
  <c r="H14" i="6"/>
  <c r="H15" i="6"/>
  <c r="H16" i="6"/>
  <c r="H17" i="6"/>
  <c r="H18" i="6"/>
  <c r="H10" i="6" s="1"/>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11" i="4"/>
  <c r="H11" i="5"/>
  <c r="H11" i="6"/>
  <c r="C3" i="9"/>
  <c r="B3" i="9"/>
  <c r="C2" i="9"/>
  <c r="B2" i="9"/>
  <c r="A1" i="9"/>
  <c r="B3" i="7"/>
  <c r="A3" i="7"/>
  <c r="B2" i="7"/>
  <c r="A2" i="7"/>
  <c r="A1" i="7"/>
  <c r="C3" i="6"/>
  <c r="B3" i="6"/>
  <c r="C2" i="6"/>
  <c r="B2" i="6"/>
  <c r="A1" i="6"/>
  <c r="C3" i="5"/>
  <c r="B3" i="5"/>
  <c r="C2" i="5"/>
  <c r="B2" i="5"/>
  <c r="A1" i="5"/>
  <c r="C3" i="4"/>
  <c r="B3" i="4"/>
  <c r="C2" i="4"/>
  <c r="B2" i="4"/>
  <c r="A1" i="4"/>
  <c r="C3" i="3"/>
  <c r="B3" i="3"/>
  <c r="C2" i="3"/>
  <c r="B2" i="3"/>
  <c r="A1" i="3"/>
  <c r="C3" i="2"/>
  <c r="C2" i="2"/>
  <c r="B3" i="2"/>
  <c r="B2" i="2"/>
  <c r="A1" i="2"/>
  <c r="H10" i="5" l="1"/>
  <c r="H10" i="4"/>
  <c r="H20" i="1"/>
  <c r="H19" i="1"/>
  <c r="H18" i="1"/>
  <c r="M38" i="11"/>
  <c r="P38" i="11" s="1"/>
  <c r="M32" i="11"/>
  <c r="P32" i="11" s="1"/>
  <c r="M36" i="11"/>
  <c r="P36" i="11" s="1"/>
  <c r="M40" i="11"/>
  <c r="P40" i="11" s="1"/>
  <c r="M44" i="11"/>
  <c r="P44" i="11" s="1"/>
  <c r="M48" i="11"/>
  <c r="P48" i="11" s="1"/>
  <c r="M52" i="11"/>
  <c r="P52" i="11" s="1"/>
  <c r="M56" i="11"/>
  <c r="P56" i="11" s="1"/>
  <c r="M60" i="11"/>
  <c r="P60" i="11" s="1"/>
  <c r="M64" i="11"/>
  <c r="P64" i="11" s="1"/>
  <c r="M68" i="11"/>
  <c r="P68" i="11" s="1"/>
  <c r="M72" i="11"/>
  <c r="P72" i="11" s="1"/>
  <c r="M76" i="11"/>
  <c r="P76" i="11" s="1"/>
  <c r="M80" i="11"/>
  <c r="P80" i="11" s="1"/>
  <c r="M84" i="11"/>
  <c r="P84" i="11" s="1"/>
  <c r="M88" i="11"/>
  <c r="P88" i="11" s="1"/>
  <c r="M92" i="11"/>
  <c r="P92" i="11" s="1"/>
  <c r="M96" i="11"/>
  <c r="P96" i="11" s="1"/>
  <c r="M100" i="11"/>
  <c r="P100" i="11" s="1"/>
  <c r="M104" i="11"/>
  <c r="P104" i="11" s="1"/>
  <c r="M108" i="11"/>
  <c r="P108" i="11" s="1"/>
  <c r="M112" i="11"/>
  <c r="P112" i="11" s="1"/>
  <c r="M116" i="11"/>
  <c r="P116" i="11" s="1"/>
  <c r="M120" i="11"/>
  <c r="P120" i="11" s="1"/>
  <c r="M124" i="11"/>
  <c r="P124" i="11" s="1"/>
  <c r="M128" i="11"/>
  <c r="P128" i="11" s="1"/>
  <c r="M42" i="11"/>
  <c r="P42" i="11" s="1"/>
  <c r="M50" i="11"/>
  <c r="P50" i="11" s="1"/>
  <c r="M58" i="11"/>
  <c r="P58" i="11" s="1"/>
  <c r="M62" i="11"/>
  <c r="P62" i="11" s="1"/>
  <c r="M70" i="11"/>
  <c r="P70" i="11" s="1"/>
  <c r="M78" i="11"/>
  <c r="P78" i="11" s="1"/>
  <c r="M86" i="11"/>
  <c r="P86" i="11" s="1"/>
  <c r="M94" i="11"/>
  <c r="P94" i="11" s="1"/>
  <c r="M102" i="11"/>
  <c r="P102" i="11" s="1"/>
  <c r="M110" i="11"/>
  <c r="P110" i="11" s="1"/>
  <c r="M118" i="11"/>
  <c r="P118" i="11" s="1"/>
  <c r="M126" i="11"/>
  <c r="P126" i="11" s="1"/>
  <c r="M33" i="11"/>
  <c r="P33" i="11" s="1"/>
  <c r="M37" i="11"/>
  <c r="P37" i="11" s="1"/>
  <c r="M41" i="11"/>
  <c r="P41" i="11" s="1"/>
  <c r="M45" i="11"/>
  <c r="P45" i="11" s="1"/>
  <c r="M49" i="11"/>
  <c r="P49" i="11" s="1"/>
  <c r="M53" i="11"/>
  <c r="P53" i="11" s="1"/>
  <c r="M57" i="11"/>
  <c r="P57" i="11" s="1"/>
  <c r="M61" i="11"/>
  <c r="P61" i="11" s="1"/>
  <c r="M65" i="11"/>
  <c r="P65" i="11" s="1"/>
  <c r="M69" i="11"/>
  <c r="P69" i="11" s="1"/>
  <c r="M73" i="11"/>
  <c r="P73" i="11" s="1"/>
  <c r="M77" i="11"/>
  <c r="P77" i="11" s="1"/>
  <c r="M81" i="11"/>
  <c r="P81" i="11" s="1"/>
  <c r="M85" i="11"/>
  <c r="P85" i="11" s="1"/>
  <c r="M89" i="11"/>
  <c r="P89" i="11" s="1"/>
  <c r="M93" i="11"/>
  <c r="P93" i="11" s="1"/>
  <c r="M97" i="11"/>
  <c r="P97" i="11" s="1"/>
  <c r="M101" i="11"/>
  <c r="P101" i="11" s="1"/>
  <c r="M105" i="11"/>
  <c r="P105" i="11" s="1"/>
  <c r="M109" i="11"/>
  <c r="P109" i="11" s="1"/>
  <c r="M113" i="11"/>
  <c r="P113" i="11" s="1"/>
  <c r="M117" i="11"/>
  <c r="P117" i="11" s="1"/>
  <c r="M121" i="11"/>
  <c r="P121" i="11" s="1"/>
  <c r="M125" i="11"/>
  <c r="P125" i="11" s="1"/>
  <c r="M30" i="11"/>
  <c r="P30" i="11" s="1"/>
  <c r="M34" i="11"/>
  <c r="P34" i="11" s="1"/>
  <c r="M46" i="11"/>
  <c r="P46" i="11" s="1"/>
  <c r="M54" i="11"/>
  <c r="P54" i="11" s="1"/>
  <c r="M66" i="11"/>
  <c r="P66" i="11" s="1"/>
  <c r="M74" i="11"/>
  <c r="P74" i="11" s="1"/>
  <c r="M82" i="11"/>
  <c r="P82" i="11" s="1"/>
  <c r="M90" i="11"/>
  <c r="P90" i="11" s="1"/>
  <c r="M98" i="11"/>
  <c r="P98" i="11" s="1"/>
  <c r="M106" i="11"/>
  <c r="P106" i="11" s="1"/>
  <c r="M114" i="11"/>
  <c r="P114" i="11" s="1"/>
  <c r="M122" i="11"/>
  <c r="P122" i="11" s="1"/>
  <c r="M31" i="11"/>
  <c r="P31" i="11" s="1"/>
  <c r="M47" i="11"/>
  <c r="P47" i="11" s="1"/>
  <c r="M63" i="11"/>
  <c r="P63" i="11" s="1"/>
  <c r="M79" i="11"/>
  <c r="P79" i="11" s="1"/>
  <c r="M95" i="11"/>
  <c r="P95" i="11" s="1"/>
  <c r="M111" i="11"/>
  <c r="P111" i="11" s="1"/>
  <c r="M127" i="11"/>
  <c r="P127" i="11" s="1"/>
  <c r="M35" i="11"/>
  <c r="P35" i="11" s="1"/>
  <c r="M51" i="11"/>
  <c r="P51" i="11" s="1"/>
  <c r="M67" i="11"/>
  <c r="P67" i="11" s="1"/>
  <c r="M83" i="11"/>
  <c r="P83" i="11" s="1"/>
  <c r="M99" i="11"/>
  <c r="P99" i="11" s="1"/>
  <c r="M115" i="11"/>
  <c r="P115" i="11" s="1"/>
  <c r="M59" i="11"/>
  <c r="P59" i="11" s="1"/>
  <c r="M75" i="11"/>
  <c r="P75" i="11" s="1"/>
  <c r="M91" i="11"/>
  <c r="P91" i="11" s="1"/>
  <c r="M107" i="11"/>
  <c r="P107" i="11" s="1"/>
  <c r="M123" i="11"/>
  <c r="P123" i="11" s="1"/>
  <c r="M39" i="11"/>
  <c r="P39" i="11" s="1"/>
  <c r="M55" i="11"/>
  <c r="P55" i="11" s="1"/>
  <c r="M71" i="11"/>
  <c r="P71" i="11" s="1"/>
  <c r="M87" i="11"/>
  <c r="P87" i="11" s="1"/>
  <c r="M103" i="11"/>
  <c r="P103" i="11" s="1"/>
  <c r="M119" i="11"/>
  <c r="P119" i="11" s="1"/>
  <c r="M43" i="11"/>
  <c r="P43" i="11" s="1"/>
  <c r="M29" i="11"/>
  <c r="C20" i="1"/>
  <c r="C19" i="1"/>
  <c r="C18" i="1"/>
  <c r="C17" i="1"/>
  <c r="C16" i="1"/>
  <c r="H16" i="1"/>
  <c r="H21" i="1" s="1"/>
  <c r="E68" i="11"/>
  <c r="H68" i="11" s="1"/>
  <c r="E69" i="11"/>
  <c r="H69" i="11" s="1"/>
  <c r="E72" i="11"/>
  <c r="H72" i="11" s="1"/>
  <c r="E78" i="11"/>
  <c r="H78" i="11" s="1"/>
  <c r="E81" i="11"/>
  <c r="H81" i="11" s="1"/>
  <c r="E84" i="11"/>
  <c r="H84" i="11" s="1"/>
  <c r="E87" i="11"/>
  <c r="H87" i="11" s="1"/>
  <c r="E90" i="11"/>
  <c r="H90" i="11" s="1"/>
  <c r="E93" i="11"/>
  <c r="H93" i="11" s="1"/>
  <c r="E99" i="11"/>
  <c r="H99" i="11" s="1"/>
  <c r="E104" i="11"/>
  <c r="H104" i="11" s="1"/>
  <c r="E110" i="11"/>
  <c r="H110" i="11" s="1"/>
  <c r="E113" i="11"/>
  <c r="H113" i="11" s="1"/>
  <c r="E116" i="11"/>
  <c r="H116" i="11" s="1"/>
  <c r="E119" i="11"/>
  <c r="H119" i="11" s="1"/>
  <c r="E122" i="11"/>
  <c r="H122" i="11" s="1"/>
  <c r="E125" i="11"/>
  <c r="H125" i="11" s="1"/>
  <c r="E128" i="11"/>
  <c r="H128" i="11" s="1"/>
  <c r="E62" i="11"/>
  <c r="H62" i="11" s="1"/>
  <c r="E65" i="11"/>
  <c r="H65" i="11" s="1"/>
  <c r="E32" i="11"/>
  <c r="H32" i="11" s="1"/>
  <c r="E31" i="11"/>
  <c r="H31" i="11" s="1"/>
  <c r="E73" i="11"/>
  <c r="H73" i="11" s="1"/>
  <c r="E76" i="11"/>
  <c r="H76" i="11" s="1"/>
  <c r="E79" i="11"/>
  <c r="H79" i="11" s="1"/>
  <c r="E82" i="11"/>
  <c r="H82" i="11" s="1"/>
  <c r="E85" i="11"/>
  <c r="H85" i="11" s="1"/>
  <c r="E91" i="11"/>
  <c r="H91" i="11" s="1"/>
  <c r="E96" i="11"/>
  <c r="H96" i="11" s="1"/>
  <c r="E102" i="11"/>
  <c r="H102" i="11" s="1"/>
  <c r="E105" i="11"/>
  <c r="H105" i="11" s="1"/>
  <c r="E108" i="11"/>
  <c r="H108" i="11" s="1"/>
  <c r="E111" i="11"/>
  <c r="H111" i="11" s="1"/>
  <c r="E114" i="11"/>
  <c r="H114" i="11" s="1"/>
  <c r="E117" i="11"/>
  <c r="H117" i="11" s="1"/>
  <c r="E123" i="11"/>
  <c r="H123" i="11" s="1"/>
  <c r="E59" i="11"/>
  <c r="H59" i="11" s="1"/>
  <c r="E63" i="11"/>
  <c r="H63" i="11" s="1"/>
  <c r="E66" i="11"/>
  <c r="H66" i="11" s="1"/>
  <c r="E70" i="11"/>
  <c r="H70" i="11" s="1"/>
  <c r="E74" i="11"/>
  <c r="H74" i="11" s="1"/>
  <c r="E77" i="11"/>
  <c r="H77" i="11" s="1"/>
  <c r="E83" i="11"/>
  <c r="H83" i="11" s="1"/>
  <c r="E88" i="11"/>
  <c r="H88" i="11" s="1"/>
  <c r="E94" i="11"/>
  <c r="H94" i="11" s="1"/>
  <c r="E97" i="11"/>
  <c r="H97" i="11" s="1"/>
  <c r="E100" i="11"/>
  <c r="H100" i="11" s="1"/>
  <c r="E103" i="11"/>
  <c r="H103" i="11" s="1"/>
  <c r="E106" i="11"/>
  <c r="H106" i="11" s="1"/>
  <c r="E109" i="11"/>
  <c r="H109" i="11" s="1"/>
  <c r="E115" i="11"/>
  <c r="H115" i="11" s="1"/>
  <c r="E120" i="11"/>
  <c r="H120" i="11" s="1"/>
  <c r="E126" i="11"/>
  <c r="H126" i="11" s="1"/>
  <c r="E60" i="11"/>
  <c r="H60" i="11" s="1"/>
  <c r="E64" i="11"/>
  <c r="H64" i="11" s="1"/>
  <c r="E71" i="11"/>
  <c r="H71" i="11" s="1"/>
  <c r="E75" i="11"/>
  <c r="H75" i="11" s="1"/>
  <c r="E80" i="11"/>
  <c r="H80" i="11" s="1"/>
  <c r="E86" i="11"/>
  <c r="H86" i="11" s="1"/>
  <c r="E89" i="11"/>
  <c r="H89" i="11" s="1"/>
  <c r="E92" i="11"/>
  <c r="H92" i="11" s="1"/>
  <c r="E95" i="11"/>
  <c r="H95" i="11" s="1"/>
  <c r="E98" i="11"/>
  <c r="H98" i="11" s="1"/>
  <c r="E101" i="11"/>
  <c r="H101" i="11" s="1"/>
  <c r="E107" i="11"/>
  <c r="H107" i="11" s="1"/>
  <c r="E112" i="11"/>
  <c r="H112" i="11" s="1"/>
  <c r="E124" i="11"/>
  <c r="H124" i="11" s="1"/>
  <c r="E67" i="11"/>
  <c r="H67" i="11" s="1"/>
  <c r="E118" i="11"/>
  <c r="H118" i="11" s="1"/>
  <c r="E127" i="11"/>
  <c r="H127" i="11" s="1"/>
  <c r="E61" i="11"/>
  <c r="H61" i="11" s="1"/>
  <c r="E121" i="11"/>
  <c r="H121" i="11" s="1"/>
  <c r="E40" i="11"/>
  <c r="H40" i="11" s="1"/>
  <c r="E42" i="11"/>
  <c r="H42" i="11" s="1"/>
  <c r="E44" i="11"/>
  <c r="H44" i="11" s="1"/>
  <c r="E46" i="11"/>
  <c r="H46" i="11" s="1"/>
  <c r="E48" i="11"/>
  <c r="H48" i="11" s="1"/>
  <c r="E50" i="11"/>
  <c r="H50" i="11" s="1"/>
  <c r="E52" i="11"/>
  <c r="H52" i="11" s="1"/>
  <c r="E54" i="11"/>
  <c r="H54" i="11" s="1"/>
  <c r="E56" i="11"/>
  <c r="H56" i="11" s="1"/>
  <c r="E39" i="11"/>
  <c r="H39" i="11" s="1"/>
  <c r="E41" i="11"/>
  <c r="H41" i="11" s="1"/>
  <c r="E43" i="11"/>
  <c r="H43" i="11" s="1"/>
  <c r="E45" i="11"/>
  <c r="H45" i="11" s="1"/>
  <c r="E47" i="11"/>
  <c r="H47" i="11" s="1"/>
  <c r="E49" i="11"/>
  <c r="H49" i="11" s="1"/>
  <c r="E51" i="11"/>
  <c r="H51" i="11" s="1"/>
  <c r="E53" i="11"/>
  <c r="H53" i="11" s="1"/>
  <c r="E55" i="11"/>
  <c r="H55" i="11" s="1"/>
  <c r="E57" i="11"/>
  <c r="H57" i="11" s="1"/>
  <c r="E36" i="11"/>
  <c r="H36" i="11" s="1"/>
  <c r="E30" i="11"/>
  <c r="H30" i="11" s="1"/>
  <c r="E37" i="11"/>
  <c r="H37" i="11" s="1"/>
  <c r="E38" i="11"/>
  <c r="H38" i="11" s="1"/>
  <c r="E58" i="11"/>
  <c r="H58" i="11" s="1"/>
  <c r="L5" i="6"/>
  <c r="L5" i="4"/>
  <c r="E33" i="11"/>
  <c r="H33" i="11" s="1"/>
  <c r="E35" i="11"/>
  <c r="H35" i="11" s="1"/>
  <c r="E34" i="11"/>
  <c r="H34" i="11" s="1"/>
  <c r="H5" i="6"/>
  <c r="H5" i="9"/>
  <c r="H5" i="3"/>
  <c r="F5" i="7"/>
  <c r="C44" i="10" s="1"/>
  <c r="H5" i="4"/>
  <c r="H5" i="5"/>
  <c r="L5" i="5"/>
  <c r="L5" i="9"/>
  <c r="D5" i="7"/>
  <c r="L5" i="2"/>
  <c r="P29" i="11" l="1"/>
  <c r="O9" i="11"/>
  <c r="N9" i="11"/>
  <c r="M8" i="11"/>
  <c r="M14" i="11"/>
  <c r="O7" i="11"/>
  <c r="O11" i="11"/>
  <c r="N6" i="11"/>
  <c r="N10" i="11"/>
  <c r="N14" i="11"/>
  <c r="M12" i="11"/>
  <c r="O10" i="11"/>
  <c r="O8" i="11"/>
  <c r="O12" i="11"/>
  <c r="N7" i="11"/>
  <c r="N11" i="11"/>
  <c r="M9" i="11"/>
  <c r="M13" i="11"/>
  <c r="O14" i="11"/>
  <c r="N13" i="11"/>
  <c r="M11" i="11"/>
  <c r="O13" i="11"/>
  <c r="N8" i="11"/>
  <c r="N12" i="11"/>
  <c r="M6" i="11"/>
  <c r="M10" i="11"/>
  <c r="O6" i="11"/>
  <c r="M7" i="11"/>
  <c r="H23" i="1"/>
  <c r="C31" i="10"/>
  <c r="M28" i="11"/>
  <c r="M24" i="11" s="1"/>
  <c r="I12" i="1" l="1"/>
  <c r="E27" i="10" s="1"/>
  <c r="I11" i="1"/>
  <c r="E26" i="10" s="1"/>
  <c r="H11" i="1"/>
  <c r="C26" i="10" s="1"/>
  <c r="H12" i="1"/>
  <c r="C27" i="10" s="1"/>
  <c r="P28" i="11"/>
  <c r="F28" i="11"/>
  <c r="G44" i="10"/>
  <c r="E44" i="10" s="1"/>
  <c r="J44" i="10" s="1"/>
  <c r="J32" i="10"/>
  <c r="J12" i="1" l="1"/>
  <c r="J11" i="1"/>
  <c r="G26" i="10" s="1"/>
  <c r="G38" i="10" s="1"/>
  <c r="I13" i="1"/>
  <c r="H13" i="1"/>
  <c r="I24" i="1" s="1"/>
  <c r="N22" i="1" s="1"/>
  <c r="J20" i="10"/>
  <c r="C38" i="10"/>
  <c r="G27" i="10" l="1"/>
  <c r="G39" i="10" s="1"/>
  <c r="E38" i="10"/>
  <c r="J38" i="10" s="1"/>
  <c r="J26" i="10"/>
  <c r="N20" i="1"/>
  <c r="N19" i="1"/>
  <c r="O19" i="1"/>
  <c r="E28" i="10"/>
  <c r="F26" i="10" s="1"/>
  <c r="J13" i="1"/>
  <c r="K22" i="1" s="1"/>
  <c r="H11" i="2"/>
  <c r="K12" i="1" l="1"/>
  <c r="K21" i="1"/>
  <c r="G28" i="10"/>
  <c r="H28" i="10" s="1"/>
  <c r="K11" i="1"/>
  <c r="F28" i="10"/>
  <c r="N21" i="1"/>
  <c r="N24" i="1"/>
  <c r="O24" i="1" s="1"/>
  <c r="F27" i="10"/>
  <c r="J21" i="1"/>
  <c r="G31" i="10" s="1"/>
  <c r="E29" i="11"/>
  <c r="H10" i="2"/>
  <c r="C15" i="1" s="1"/>
  <c r="G40" i="10"/>
  <c r="K51" i="10" s="1"/>
  <c r="H5" i="2"/>
  <c r="H27" i="10" l="1"/>
  <c r="H26" i="10"/>
  <c r="G33" i="10"/>
  <c r="H33" i="10" s="1"/>
  <c r="H29" i="11"/>
  <c r="H12" i="11" s="1"/>
  <c r="F6" i="11"/>
  <c r="F10" i="11"/>
  <c r="F14" i="11"/>
  <c r="E8" i="11"/>
  <c r="E12" i="11"/>
  <c r="G8" i="11"/>
  <c r="G12" i="11"/>
  <c r="E7" i="11"/>
  <c r="G7" i="11"/>
  <c r="F7" i="11"/>
  <c r="F11" i="11"/>
  <c r="G6" i="11"/>
  <c r="E9" i="11"/>
  <c r="E13" i="11"/>
  <c r="G9" i="11"/>
  <c r="G13" i="11"/>
  <c r="F9" i="11"/>
  <c r="F13" i="11"/>
  <c r="E11" i="11"/>
  <c r="G11" i="11"/>
  <c r="F8" i="11"/>
  <c r="F12" i="11"/>
  <c r="E6" i="11"/>
  <c r="E10" i="11"/>
  <c r="E14" i="11"/>
  <c r="G10" i="11"/>
  <c r="G14" i="11"/>
  <c r="H8" i="11"/>
  <c r="H31" i="10"/>
  <c r="I21" i="1"/>
  <c r="J23" i="1"/>
  <c r="H39" i="10"/>
  <c r="K39" i="10" s="1"/>
  <c r="H40" i="10"/>
  <c r="H38" i="10"/>
  <c r="C21" i="1"/>
  <c r="E28" i="11"/>
  <c r="E24" i="11" s="1"/>
  <c r="N35" i="1" l="1"/>
  <c r="K48" i="10"/>
  <c r="C19" i="10"/>
  <c r="H32" i="10"/>
  <c r="H11" i="11"/>
  <c r="H13" i="11"/>
  <c r="H14" i="11"/>
  <c r="H6" i="11"/>
  <c r="H7" i="11"/>
  <c r="H9" i="11"/>
  <c r="H10" i="11"/>
  <c r="E11" i="1"/>
  <c r="E14" i="10" s="1"/>
  <c r="E12" i="1"/>
  <c r="E15" i="10" s="1"/>
  <c r="I23" i="1"/>
  <c r="N23" i="1" s="1"/>
  <c r="E31" i="10"/>
  <c r="C23" i="1"/>
  <c r="N15" i="1" s="1"/>
  <c r="O15" i="1" s="1"/>
  <c r="C12" i="1"/>
  <c r="C11" i="1"/>
  <c r="C21" i="10"/>
  <c r="D21" i="1" l="1"/>
  <c r="C15" i="10"/>
  <c r="D12" i="1"/>
  <c r="C14" i="10"/>
  <c r="E13" i="1"/>
  <c r="N36" i="1" s="1"/>
  <c r="N12" i="1"/>
  <c r="E23" i="11"/>
  <c r="D21" i="10"/>
  <c r="D20" i="10"/>
  <c r="D19" i="10"/>
  <c r="C16" i="10" l="1"/>
  <c r="D16" i="10" s="1"/>
  <c r="E16" i="10"/>
  <c r="F14" i="10" s="1"/>
  <c r="D14" i="10" l="1"/>
  <c r="D15" i="10"/>
  <c r="F16" i="10"/>
  <c r="F15" i="10"/>
  <c r="L5" i="3" l="1"/>
  <c r="E33" i="10" l="1"/>
  <c r="O23" i="1"/>
  <c r="F31" i="10" l="1"/>
  <c r="F32" i="10"/>
  <c r="F33" i="10"/>
  <c r="C33" i="10"/>
  <c r="J31" i="10"/>
  <c r="C43" i="10"/>
  <c r="C39" i="10" l="1"/>
  <c r="C28" i="10"/>
  <c r="J27" i="10"/>
  <c r="D33" i="10"/>
  <c r="D32" i="10"/>
  <c r="D31" i="10"/>
  <c r="J33" i="10"/>
  <c r="C45" i="10"/>
  <c r="D44" i="10" s="1"/>
  <c r="D26" i="10" l="1"/>
  <c r="D28" i="10"/>
  <c r="D27" i="10"/>
  <c r="J28" i="10"/>
  <c r="C40" i="10"/>
  <c r="D39" i="10" s="1"/>
  <c r="E39" i="10"/>
  <c r="D45" i="10"/>
  <c r="D43" i="10"/>
  <c r="D38" i="10" l="1"/>
  <c r="D40" i="10"/>
  <c r="E40" i="10"/>
  <c r="F39" i="10" s="1"/>
  <c r="J39" i="10"/>
  <c r="F38" i="10" l="1"/>
  <c r="F40" i="10"/>
  <c r="J40" i="10"/>
  <c r="H28" i="11" l="1"/>
  <c r="F12" i="1" l="1"/>
  <c r="B12" i="1" s="1"/>
  <c r="F11" i="1"/>
  <c r="G14" i="10" s="1"/>
  <c r="G15" i="10" l="1"/>
  <c r="J15" i="10" s="1"/>
  <c r="F13" i="1"/>
  <c r="J14" i="10"/>
  <c r="G11" i="1" l="1"/>
  <c r="G12" i="1"/>
  <c r="O21" i="1"/>
  <c r="F21" i="1"/>
  <c r="N16" i="1"/>
  <c r="O16" i="1" s="1"/>
  <c r="N13" i="1"/>
  <c r="O13" i="1" s="1"/>
  <c r="B27" i="1"/>
  <c r="G16" i="10"/>
  <c r="H14" i="10" s="1"/>
  <c r="E21" i="1" l="1"/>
  <c r="E19" i="10" s="1"/>
  <c r="G19" i="10"/>
  <c r="G43" i="10" s="1"/>
  <c r="F23" i="1"/>
  <c r="G22" i="1" s="1"/>
  <c r="H15" i="10"/>
  <c r="J16" i="10"/>
  <c r="H16" i="10"/>
  <c r="G21" i="1" l="1"/>
  <c r="E23" i="1"/>
  <c r="G21" i="10"/>
  <c r="J19" i="10"/>
  <c r="E43" i="10"/>
  <c r="G45" i="10"/>
  <c r="G52" i="10" l="1"/>
  <c r="H45" i="10"/>
  <c r="K42" i="10" s="1"/>
  <c r="H44" i="10"/>
  <c r="H43" i="10"/>
  <c r="H19" i="10"/>
  <c r="H20" i="10"/>
  <c r="K47" i="10"/>
  <c r="H21" i="10"/>
  <c r="E21" i="10"/>
  <c r="F21" i="10" s="1"/>
  <c r="K49" i="10"/>
  <c r="K45" i="10"/>
  <c r="G50" i="10"/>
  <c r="G56" i="10" s="1"/>
  <c r="J43" i="10"/>
  <c r="E45" i="10"/>
  <c r="F45" i="10" l="1"/>
  <c r="F44" i="10"/>
  <c r="F43" i="10"/>
  <c r="F19" i="10"/>
  <c r="J21" i="10"/>
  <c r="F20" i="10"/>
  <c r="K50" i="10"/>
  <c r="J45" i="10"/>
  <c r="G54" i="10"/>
  <c r="F54" i="10"/>
  <c r="N49" i="10"/>
  <c r="N51" i="10"/>
  <c r="C13" i="1"/>
  <c r="N14" i="1" s="1"/>
  <c r="D11" i="1" l="1"/>
  <c r="E24" i="1"/>
  <c r="O11" i="1"/>
  <c r="N11" i="1"/>
  <c r="M23" i="11"/>
</calcChain>
</file>

<file path=xl/sharedStrings.xml><?xml version="1.0" encoding="utf-8"?>
<sst xmlns="http://schemas.openxmlformats.org/spreadsheetml/2006/main" count="488" uniqueCount="178">
  <si>
    <t>Cofinanciering</t>
  </si>
  <si>
    <t>Totaal</t>
  </si>
  <si>
    <t>Begroting</t>
  </si>
  <si>
    <t>Tarief</t>
  </si>
  <si>
    <t>Activiteit</t>
  </si>
  <si>
    <t>Te bereiken (tussen-)resultaat</t>
  </si>
  <si>
    <t>Naam medewerker</t>
  </si>
  <si>
    <t>Functie</t>
  </si>
  <si>
    <t>Uren</t>
  </si>
  <si>
    <t>invulveld</t>
  </si>
  <si>
    <t>Invulvelden arceren:</t>
  </si>
  <si>
    <t>A</t>
  </si>
  <si>
    <t>B</t>
  </si>
  <si>
    <t>C</t>
  </si>
  <si>
    <t>D</t>
  </si>
  <si>
    <t>E</t>
  </si>
  <si>
    <t>F</t>
  </si>
  <si>
    <t>G</t>
  </si>
  <si>
    <t>%</t>
  </si>
  <si>
    <t>Totale kosten</t>
  </si>
  <si>
    <t>Totalen (verbergen):</t>
  </si>
  <si>
    <t>J</t>
  </si>
  <si>
    <t>H = F x G</t>
  </si>
  <si>
    <t xml:space="preserve">Materiële kosten </t>
  </si>
  <si>
    <t xml:space="preserve">Omschrijving materiële kosten </t>
  </si>
  <si>
    <t>Projectmanagement</t>
  </si>
  <si>
    <t>Specificatie naar activiteiten</t>
  </si>
  <si>
    <t>Loonkosten</t>
  </si>
  <si>
    <t>Realisatie</t>
  </si>
  <si>
    <t>Organisatie</t>
  </si>
  <si>
    <t>Werkpakket 1</t>
  </si>
  <si>
    <t>Werkpakket 2</t>
  </si>
  <si>
    <t>Werkpakket 3</t>
  </si>
  <si>
    <t>Werkpakket 4</t>
  </si>
  <si>
    <t>Werkpakket 5</t>
  </si>
  <si>
    <t>Subsidie</t>
  </si>
  <si>
    <t>Hogescholen</t>
  </si>
  <si>
    <t>Input</t>
  </si>
  <si>
    <t>Maximale subsidie</t>
  </si>
  <si>
    <t>25%</t>
  </si>
  <si>
    <t>Programma</t>
  </si>
  <si>
    <t>N.B. Regels verbergen na invullen!</t>
  </si>
  <si>
    <t>tekst</t>
  </si>
  <si>
    <t>getallen</t>
  </si>
  <si>
    <t>Dossiernummer</t>
  </si>
  <si>
    <t>Subsidievaststelling</t>
  </si>
  <si>
    <t>Controle</t>
  </si>
  <si>
    <t xml:space="preserve">Reeds betaalde voorschotten: </t>
  </si>
  <si>
    <t xml:space="preserve">Totaal vastgestelde subsidie: </t>
  </si>
  <si>
    <t>Voortgangs- en eindrapportages</t>
  </si>
  <si>
    <t>Overige informatie</t>
  </si>
  <si>
    <t>Regieorgaan SIA</t>
  </si>
  <si>
    <t>Specificatie naar organisatie</t>
  </si>
  <si>
    <t>- Maximaal 10% van de totale kosten mag worden besteed aan projectmanagement;</t>
  </si>
  <si>
    <t>Max. projectmanagement</t>
  </si>
  <si>
    <t>10%</t>
  </si>
  <si>
    <t>Pagina 3 van 3</t>
  </si>
  <si>
    <t>Penvoerende hogeschool</t>
  </si>
  <si>
    <t>Gevraagde subsidie</t>
  </si>
  <si>
    <t>PV</t>
  </si>
  <si>
    <t>Call</t>
  </si>
  <si>
    <t>Specificatie naar kostensoort</t>
  </si>
  <si>
    <t>Bijlage 2: Goedgekeurde begroting</t>
  </si>
  <si>
    <t>Budgetnummer</t>
  </si>
  <si>
    <t xml:space="preserve">Alle bedragen in euro's </t>
  </si>
  <si>
    <t>Begrotingsformat incl. voortgangs- en eindrapportage</t>
  </si>
  <si>
    <t>Projecttitel</t>
  </si>
  <si>
    <t>Titel van het project</t>
  </si>
  <si>
    <t>Ontvankelijkheid</t>
  </si>
  <si>
    <t>De in te vullen velden in dit document zijn geel/roze gearceerd. Deze arcering kunt u hieronder in- en uitschakelen door in het hokje te klikken.</t>
  </si>
  <si>
    <t>Kerngegevens begroting</t>
  </si>
  <si>
    <t>Opmerking</t>
  </si>
  <si>
    <t>Subsidiebedrag</t>
  </si>
  <si>
    <t>Cofin.%</t>
  </si>
  <si>
    <t>Kerngegevens realisatie</t>
  </si>
  <si>
    <t>Aanvrager</t>
  </si>
  <si>
    <t>Toegekende subsidie</t>
  </si>
  <si>
    <t>Vastgestelde subsidie</t>
  </si>
  <si>
    <t>Vastgestelde cofin.</t>
  </si>
  <si>
    <t>Subsidievoorwaarden</t>
  </si>
  <si>
    <t xml:space="preserve">Samenvatting printen: </t>
  </si>
  <si>
    <t>Of typ WAAR in cel A2 van het samenvattend overzicht (werkt eenmalig)</t>
  </si>
  <si>
    <t>Universiteiten</t>
  </si>
  <si>
    <t>Subsidie universiteiten</t>
  </si>
  <si>
    <t>Spec. hs/univ</t>
  </si>
  <si>
    <t>bedragen in euro's</t>
  </si>
  <si>
    <t>Kostenonderbouwing</t>
  </si>
  <si>
    <t>Hogeschool</t>
  </si>
  <si>
    <t>Consortiumpartners</t>
  </si>
  <si>
    <t>Rechts van het samenvattend overzicht ziet u een aantal kerngegevens. Dat zijn de projecttitel, naam van de aanvrager, de totale projectkosten, de cofinanciering en het subsidiebedrag. Hier kunt u ook zien of uw begroting en realisatie aan bovenstaande subsidievoorwaarden voldoen.</t>
  </si>
  <si>
    <t>Beroepsvereniging</t>
  </si>
  <si>
    <t>Mkb-onderneming</t>
  </si>
  <si>
    <t>Zzp’er (in collectief)</t>
  </si>
  <si>
    <t>Anders</t>
  </si>
  <si>
    <t>Publieke instelling</t>
  </si>
  <si>
    <t>Organisaties en financiering van de kosten</t>
  </si>
  <si>
    <t>Toelichting</t>
  </si>
  <si>
    <t>Bedrijf (geen mkb)</t>
  </si>
  <si>
    <t>Kennisinstelling</t>
  </si>
  <si>
    <t>Koepel- of brancheorg.</t>
  </si>
  <si>
    <t>een door de overheid bekostigde hogeschool, zoals bedoeld in artikel 1.8 van de Wet op het hoger onderwijs en wetenschappelijk onderzoek (WHW)</t>
  </si>
  <si>
    <t>waaronder universiteiten, TO2-instituten, KNAW-instituten en NWO-instuten</t>
  </si>
  <si>
    <t>koepel- of brancheorganisatie</t>
  </si>
  <si>
    <t>kijk voor de definitie van een mkb-onderneming in de handleiding</t>
  </si>
  <si>
    <t>bedrijf dat niet voldoet aan de definitie van mkb of zzp</t>
  </si>
  <si>
    <t>vereniging van beroepsgenoten</t>
  </si>
  <si>
    <t>Type organisatie</t>
  </si>
  <si>
    <t>Totale kosten verdeeld over de organisaties in onderstaand overzicht</t>
  </si>
  <si>
    <t>Naam</t>
  </si>
  <si>
    <t>Organisatietype</t>
  </si>
  <si>
    <t>Nr</t>
  </si>
  <si>
    <t>Kosten</t>
  </si>
  <si>
    <t>Begrote kosten</t>
  </si>
  <si>
    <t>Dekkingsplan</t>
  </si>
  <si>
    <t>Totaalbedrag</t>
  </si>
  <si>
    <t>Cofin tov totale kosten/subsidie</t>
  </si>
  <si>
    <t>N.B. Invulvelden zijn geel/roze:</t>
  </si>
  <si>
    <t>organisaties die wettelijke taken uitvoeren en/of een uitgesproken publiek belang dienen en (grotendeels) worden gefinancierd door de overheid. Hiertoe behoort onder andere de dienstverlening rondom zorg en welzijn, kunst en cultuur, veiligheid, volkshuisvesting en onderwijs.</t>
  </si>
  <si>
    <t>overige, waaronder overheden</t>
  </si>
  <si>
    <t>Loonkosten totaal</t>
  </si>
  <si>
    <t>Post</t>
  </si>
  <si>
    <t>Dekking</t>
  </si>
  <si>
    <t>Gerealiseerde subsidie</t>
  </si>
  <si>
    <r>
      <t>Bedrag</t>
    </r>
    <r>
      <rPr>
        <b/>
        <sz val="10"/>
        <color theme="0"/>
        <rFont val="Arial"/>
        <family val="2"/>
      </rPr>
      <t>b</t>
    </r>
  </si>
  <si>
    <r>
      <t>Cofinanciering</t>
    </r>
    <r>
      <rPr>
        <b/>
        <sz val="10"/>
        <color theme="0"/>
        <rFont val="Arial"/>
        <family val="2"/>
      </rPr>
      <t>b</t>
    </r>
  </si>
  <si>
    <r>
      <t>Bedrag</t>
    </r>
    <r>
      <rPr>
        <b/>
        <sz val="10"/>
        <color theme="0"/>
        <rFont val="Arial"/>
        <family val="2"/>
      </rPr>
      <t>r</t>
    </r>
  </si>
  <si>
    <r>
      <t>Cofinanciering</t>
    </r>
    <r>
      <rPr>
        <b/>
        <sz val="10"/>
        <color theme="0"/>
        <rFont val="Arial"/>
        <family val="2"/>
      </rPr>
      <t>r</t>
    </r>
  </si>
  <si>
    <r>
      <t>%</t>
    </r>
    <r>
      <rPr>
        <b/>
        <i/>
        <sz val="10"/>
        <color theme="0"/>
        <rFont val="Arial"/>
        <family val="2"/>
      </rPr>
      <t>b</t>
    </r>
  </si>
  <si>
    <r>
      <t>%</t>
    </r>
    <r>
      <rPr>
        <b/>
        <i/>
        <sz val="10"/>
        <color theme="0"/>
        <rFont val="Arial"/>
        <family val="2"/>
      </rPr>
      <t>s</t>
    </r>
  </si>
  <si>
    <r>
      <t>%</t>
    </r>
    <r>
      <rPr>
        <b/>
        <i/>
        <sz val="10"/>
        <color theme="0"/>
        <rFont val="Arial"/>
        <family val="2"/>
      </rPr>
      <t>r</t>
    </r>
  </si>
  <si>
    <t>K</t>
  </si>
  <si>
    <t>L = J x K</t>
  </si>
  <si>
    <t>Cofinancering materiële kosten</t>
  </si>
  <si>
    <t>Subsidie voor materiële kosten</t>
  </si>
  <si>
    <t>In de werkbladen Werkpakket 1 t/m 5 en Projectmanagement kunt u de loonkosten van de verschillende activiteiten per organisatie en medewerker in detail begroten, zoals die in het projectvoorstel zijn opgenomen. Het is overigens niet vereist om alle 5 werkpakketten in te vullen. U kunt het project naar eigen inzicht verdelen in een aantal werkpakketten.</t>
  </si>
  <si>
    <t>Materiële kosten</t>
  </si>
  <si>
    <t>In cel D11 geeft u het subsidiebedrag op dat u voor alle materiële kosten samen aanvraagt.</t>
  </si>
  <si>
    <t>Cofinanciering in kind</t>
  </si>
  <si>
    <t>Cofinanciering in cash</t>
  </si>
  <si>
    <t>Gerealiseerde kosten</t>
  </si>
  <si>
    <t xml:space="preserve">Voor de materiële kosten gebruikt u kolom A en B voor de omschrijving van de kosten en een toelichting. Vervolgens voert u kolom C de organisatie op die deze kosten maakt. Vul dit altijd in. In kolom D zet u het bedrag. </t>
  </si>
  <si>
    <t>Gebruik dezelfde titel als op het aanvraagformulier</t>
  </si>
  <si>
    <t>Invulhulp</t>
  </si>
  <si>
    <t>consortiumpartners</t>
  </si>
  <si>
    <t>Minimale subsidie</t>
  </si>
  <si>
    <t>Bijlage: Totstandkoming subsidievaststelling</t>
  </si>
  <si>
    <t>Minimale cofinanciering</t>
  </si>
  <si>
    <t>Max. subsidie aan partners</t>
  </si>
  <si>
    <t>Term partners</t>
  </si>
  <si>
    <t>Het invullen van negatieve kosten of negatieve cofinanciering is niet toegestaan en dan kleuren de desbetreffende velden rood. Corrigeer alle rood gekleurde velden, totdat er geen velden meer rood gekleurd zijn.</t>
  </si>
  <si>
    <t>Zijn alle loon- en materiële kosten in de kostenonderbouwing toegewezen zijn aan een organisatie? Staat elke organisatie in het dekkingsoverzicht? Is voor elke organisatie in het dekkingsplan een organisatietype toegewezen?</t>
  </si>
  <si>
    <t>Totale kosten in de kostenonderbouwing op de volgende werkbladen</t>
  </si>
  <si>
    <t>Toelichting bij dit begrotingsformat</t>
  </si>
  <si>
    <t>U gebruikt dit begrotingsformat ook voor de in te dienen financiële voortgangs- en eindrapportages. In het werkblad Dekking gebruikt u kolom J t/m P. Voor het registreren van de realisatie van de loonkosten vult u de kolommen J t/m L in en in het werkblad Materiële kosten kolom F en cel F11. Het invullen van deze kolommen werkt op dezelfde wijze als bij de begrotingskolommen.</t>
  </si>
  <si>
    <t>zelfstandige zonder personeel (deel uitmakend van een collectief)</t>
  </si>
  <si>
    <t>Naam van de hogeschool</t>
  </si>
  <si>
    <t>totale kosten</t>
  </si>
  <si>
    <t>geen</t>
  </si>
  <si>
    <t>In dit werkblad maakt u het dekkingsplan. Voer de naam in van de organisaties in kolom C. Let op dat de naam van de organisatie hetzelfde is gespeld als op de werkbladen met de kostenonderbouwing. U hoeft alleen de organisaties op te voeren die meedoen aan het deel van het project waarvoor u subsidie aanvraagt. U hoeft dus niet het gehele consortium op te voeren.
Kies in kolom D het type organisatie.
De totaal begrote kosten per organisatie (kolom E) worden automatisch ingevuld met de gegevens uit de werkbladen met de kostenonderbouwing.
In kolom F voert u de cofinanciering in kind in en in kolom G de cofinanciering in cash. 
Kolom H is het subsidiebedrag per organisatie. Dat wordt automatisch gevuld met het verschil tussen de begrote kosten (E) en de cofinanciering (F en G). Indien een organisatie cash cofinanciering levert, is dit bedrag negatief.
In kolom J vult u de eventuele in cash cofinanciering in van de publieke en private partijen. Het totaal van de cash cofinanciering komt in het samenvattend overzicht te staan en wordt verminderd op het bedrag aan subsidie + cash cofinanciering.</t>
  </si>
  <si>
    <t xml:space="preserve">In kolom A kunt u aangegeven welke activiteit uit het plan van aanpak wordt begroot en in kolom B welk (tussen-)resultaat u hiermee wilt bereiken. Deze kolommen zijn niet verplicht, maar u kunt hiermee uzelf inzicht bieden in de uitvoering van het werkpakket. </t>
  </si>
  <si>
    <t xml:space="preserve">Vervolgens kunt u in kolommen C en E aangeven welke organisatie en functie u wilt begroten. </t>
  </si>
  <si>
    <t>In de kolommen F en G kunt u de uren en tarief van de betrokken medewerker/functie begroten. In kolom H worden de loonkosten automatisch berekend.</t>
  </si>
  <si>
    <t>In de loop van een project kunnen zich wijzigingen voordoen. Nieuwe kostenposten waarvoor een wijzigingsverzoek is goedgekeurd en/of die geen substantiële wijziging betreffen volgens de verplichtingen in het subsidieverleningsbesluit, voert u op in kolom A t/m C.</t>
  </si>
  <si>
    <t>- De aanvrager is de naam van de hogeschool en wordt in dit begrotingsformat weergegeven als 'penvoerende hogeschool' en 'PV';</t>
  </si>
  <si>
    <t>Bij het gebruik van dit begrotingsformat dient u zich o.a. te houden aan de volgende voorwaarden en maximale percentages en bedragen, zoals ook aangegeven in de joint call for proposals:</t>
  </si>
  <si>
    <t>De voortgangs- en eindrapportages dienen in Excel in dit begrotingsformat digitaal aangeleverd te worden.</t>
  </si>
  <si>
    <t>In de tabbladen Werkpakket 1 t/m 5 en Projectmanagement kunt u uitsluitend loonkosten begroten. Alle kosten die niet zijn gebaseerd op uren, zijn materiële kosten. Deze vermeldt u in het werkblad Materiële kosten.</t>
  </si>
  <si>
    <t xml:space="preserve">In het werkblad Samenvattend overzicht vult u de titel van het projectvoorstel en de naam van de penvoerende hogeschool in. In het werkblad Dekking voert u de organisaties in het consortium op met hun eventuele cofinanciering. In de volgende werkbladen (Werkpakket 1 t/m 5, Projectmanagement en Materiële kosten) kunt u de begroting en realisatie opvoeren. Het invullen van deze werkbladen wordt hieronder in detail toegelicht. Het werkblad Samenvattend overzicht neemt de ingevulde gegevens uit de andere werkbladen automatisch over. </t>
  </si>
  <si>
    <t xml:space="preserve">De werkbladen zijn beveiligd. Indien u een onjuistheid in dit begrotingsformat ontdekt of indien u vragen heeft bij het invullen, dan verzoeken wij u dit te melden via e-mail aan matthijs.witkam@regieorgaan-sia.nl. </t>
  </si>
  <si>
    <r>
      <t xml:space="preserve">- De handleiding overheidstarieven </t>
    </r>
    <r>
      <rPr>
        <b/>
        <sz val="10"/>
        <rFont val="Arial"/>
        <family val="2"/>
      </rPr>
      <t>2023</t>
    </r>
    <r>
      <rPr>
        <sz val="10"/>
        <rFont val="Arial"/>
        <family val="2"/>
      </rPr>
      <t xml:space="preserve"> is van toepassing;</t>
    </r>
  </si>
  <si>
    <t>Building Transformation Capacities</t>
  </si>
  <si>
    <t>ronde 2023</t>
  </si>
  <si>
    <t>200.000</t>
  </si>
  <si>
    <t xml:space="preserve">Niet benutte deel/intrekking: </t>
  </si>
  <si>
    <t>Pagina 9 van 9</t>
  </si>
  <si>
    <t>Statistieken cofinanciering</t>
  </si>
  <si>
    <t>Cofinanciering hogescholen</t>
  </si>
  <si>
    <t>Cofinanciering overige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</si>
</sst>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4" formatCode="_ &quot;€&quot;\ * #,##0.00_ ;_ &quot;€&quot;\ * \-#,##0.00_ ;_ &quot;€&quot;\ * &quot;-&quot;??_ ;_ @_ "/>
    <numFmt numFmtId="43" formatCode="_ * #,##0.00_ ;_ * \-#,##0.00_ ;_ * &quot;-&quot;??_ ;_ @_ "/>
    <numFmt numFmtId="164" formatCode="#,##0_ ;\-#,##0\ "/>
    <numFmt numFmtId="165" formatCode="&quot;€&quot;\ #,##0;\-#,##0"/>
    <numFmt numFmtId="166" formatCode="_ * #,##0.00_ ;_ * \-#,##0.00_ ;_ * &quot;-&quot;_ ;_ @_ "/>
    <numFmt numFmtId="167" formatCode="&quot;€&quot;\ #,##0.00;\-#,##0.00"/>
  </numFmts>
  <fonts count="24">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b/>
      <sz val="10"/>
      <name val="Arial"/>
      <family val="2"/>
    </font>
    <font>
      <sz val="10"/>
      <color theme="1"/>
      <name val="Arial"/>
      <family val="2"/>
    </font>
    <font>
      <b/>
      <sz val="10"/>
      <color indexed="8"/>
      <name val="Arial"/>
      <family val="2"/>
    </font>
    <font>
      <sz val="10"/>
      <color theme="0"/>
      <name val="Arial"/>
      <family val="2"/>
    </font>
    <font>
      <sz val="10"/>
      <color rgb="FFFF0000"/>
      <name val="Arial"/>
      <family val="2"/>
    </font>
    <font>
      <b/>
      <sz val="10"/>
      <color theme="1"/>
      <name val="Arial"/>
      <family val="2"/>
    </font>
    <font>
      <b/>
      <sz val="10"/>
      <color theme="0"/>
      <name val="Arial"/>
      <family val="2"/>
    </font>
    <font>
      <b/>
      <sz val="10"/>
      <color rgb="FFFF0000"/>
      <name val="Arial"/>
      <family val="2"/>
    </font>
    <font>
      <b/>
      <sz val="12"/>
      <name val="Arial"/>
      <family val="2"/>
    </font>
    <font>
      <b/>
      <i/>
      <sz val="10"/>
      <name val="Arial"/>
      <family val="2"/>
    </font>
    <font>
      <b/>
      <sz val="14"/>
      <color theme="0"/>
      <name val="Arial"/>
      <family val="2"/>
    </font>
    <font>
      <i/>
      <sz val="10"/>
      <name val="Arial"/>
      <family val="2"/>
    </font>
    <font>
      <sz val="10"/>
      <color theme="1"/>
      <name val="Arial Unicode MS"/>
    </font>
    <font>
      <sz val="10"/>
      <name val="Arial Unicode MS"/>
    </font>
    <font>
      <i/>
      <sz val="10"/>
      <color theme="1"/>
      <name val="Arial"/>
      <family val="2"/>
    </font>
    <font>
      <sz val="9"/>
      <color theme="1"/>
      <name val="Arial"/>
      <family val="2"/>
    </font>
    <font>
      <sz val="10"/>
      <color theme="0"/>
      <name val="Arial Unicode MS"/>
    </font>
    <font>
      <i/>
      <sz val="9"/>
      <color theme="1"/>
      <name val="Arial"/>
      <family val="2"/>
    </font>
    <font>
      <b/>
      <i/>
      <sz val="10"/>
      <color theme="0"/>
      <name val="Arial"/>
      <family val="2"/>
    </font>
    <font>
      <sz val="10"/>
      <name val="Arial"/>
      <family val="2"/>
    </font>
  </fonts>
  <fills count="10">
    <fill>
      <patternFill patternType="none"/>
    </fill>
    <fill>
      <patternFill patternType="gray125"/>
    </fill>
    <fill>
      <patternFill patternType="solid">
        <fgColor rgb="FFC6EFCE"/>
      </patternFill>
    </fill>
    <fill>
      <patternFill patternType="solid">
        <fgColor rgb="FFFFC000"/>
        <bgColor indexed="64"/>
      </patternFill>
    </fill>
    <fill>
      <patternFill patternType="solid">
        <fgColor theme="9" tint="0.59999389629810485"/>
        <bgColor indexed="64"/>
      </patternFill>
    </fill>
    <fill>
      <patternFill patternType="solid">
        <fgColor rgb="FF82CD9B"/>
        <bgColor indexed="64"/>
      </patternFill>
    </fill>
    <fill>
      <patternFill patternType="solid">
        <fgColor rgb="FF7DA8FF"/>
        <bgColor indexed="64"/>
      </patternFill>
    </fill>
    <fill>
      <patternFill patternType="solid">
        <fgColor rgb="FFFFC428"/>
        <bgColor indexed="64"/>
      </patternFill>
    </fill>
    <fill>
      <patternFill patternType="solid">
        <fgColor theme="0" tint="-0.499984740745262"/>
        <bgColor indexed="64"/>
      </patternFill>
    </fill>
    <fill>
      <patternFill patternType="solid">
        <fgColor theme="0"/>
        <bgColor indexed="64"/>
      </patternFill>
    </fill>
  </fills>
  <borders count="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medium">
        <color indexed="64"/>
      </right>
      <top/>
      <bottom/>
      <diagonal/>
    </border>
    <border>
      <left/>
      <right style="medium">
        <color indexed="64"/>
      </right>
      <top/>
      <bottom style="double">
        <color indexed="64"/>
      </bottom>
      <diagonal/>
    </border>
    <border>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cellStyleXfs>
  <cellXfs count="393">
    <xf numFmtId="0" fontId="0" fillId="0" borderId="0" xfId="0"/>
    <xf numFmtId="0" fontId="5" fillId="0" borderId="0" xfId="0" applyFont="1"/>
    <xf numFmtId="0" fontId="9" fillId="0" borderId="0" xfId="0" applyFont="1"/>
    <xf numFmtId="0" fontId="7" fillId="0" borderId="0" xfId="0" applyFont="1" applyAlignment="1">
      <alignment horizontal="left"/>
    </xf>
    <xf numFmtId="0" fontId="4" fillId="0" borderId="0" xfId="0" applyFont="1" applyBorder="1" applyAlignment="1" applyProtection="1"/>
    <xf numFmtId="0" fontId="4" fillId="0" borderId="0" xfId="0" applyFont="1" applyBorder="1" applyAlignment="1" applyProtection="1">
      <alignment horizontal="center"/>
    </xf>
    <xf numFmtId="0" fontId="4" fillId="0" borderId="0" xfId="0" applyFont="1" applyFill="1" applyBorder="1" applyAlignment="1" applyProtection="1">
      <alignment horizontal="center" vertical="top" wrapText="1"/>
    </xf>
    <xf numFmtId="0" fontId="5" fillId="0" borderId="0" xfId="0" applyFont="1" applyProtection="1"/>
    <xf numFmtId="0" fontId="5" fillId="0" borderId="0" xfId="0" applyFont="1" applyBorder="1" applyProtection="1"/>
    <xf numFmtId="0" fontId="5" fillId="0" borderId="0" xfId="0" applyFont="1" applyBorder="1" applyAlignment="1" applyProtection="1">
      <alignment horizontal="right"/>
    </xf>
    <xf numFmtId="4" fontId="5" fillId="0" borderId="0" xfId="0" applyNumberFormat="1" applyFont="1" applyBorder="1" applyAlignment="1" applyProtection="1">
      <alignment horizontal="right"/>
    </xf>
    <xf numFmtId="43" fontId="5" fillId="0" borderId="0" xfId="1" applyFont="1" applyBorder="1" applyAlignment="1" applyProtection="1">
      <alignment horizontal="right"/>
    </xf>
    <xf numFmtId="0" fontId="5" fillId="0" borderId="0" xfId="0" applyFont="1" applyFill="1" applyBorder="1"/>
    <xf numFmtId="0" fontId="5" fillId="0" borderId="0" xfId="0" applyFont="1" applyFill="1" applyBorder="1" applyAlignment="1">
      <alignment vertical="center"/>
    </xf>
    <xf numFmtId="0" fontId="4" fillId="0" borderId="0" xfId="0" applyFont="1" applyBorder="1" applyAlignment="1" applyProtection="1">
      <alignment horizontal="left"/>
    </xf>
    <xf numFmtId="0" fontId="5" fillId="0" borderId="0" xfId="0" applyFont="1" applyAlignment="1" applyProtection="1"/>
    <xf numFmtId="43" fontId="11" fillId="0" borderId="0" xfId="1" applyFont="1" applyBorder="1" applyAlignment="1" applyProtection="1">
      <alignment horizontal="right"/>
    </xf>
    <xf numFmtId="0" fontId="5" fillId="0" borderId="0" xfId="0" applyNumberFormat="1" applyFont="1" applyAlignment="1" applyProtection="1"/>
    <xf numFmtId="0" fontId="3" fillId="0" borderId="1" xfId="2" applyFont="1" applyFill="1" applyBorder="1" applyAlignment="1" applyProtection="1">
      <alignment vertical="top"/>
      <protection locked="0"/>
    </xf>
    <xf numFmtId="0" fontId="3" fillId="0" borderId="3" xfId="2" applyFont="1" applyFill="1" applyBorder="1" applyAlignment="1" applyProtection="1">
      <alignment vertical="top"/>
      <protection locked="0"/>
    </xf>
    <xf numFmtId="0" fontId="3" fillId="0" borderId="4" xfId="2" applyFont="1" applyFill="1" applyBorder="1" applyAlignment="1" applyProtection="1">
      <alignment vertical="top"/>
      <protection locked="0"/>
    </xf>
    <xf numFmtId="0" fontId="3" fillId="0" borderId="0" xfId="0" applyFont="1" applyBorder="1" applyAlignment="1" applyProtection="1">
      <alignment horizontal="right" vertical="top"/>
    </xf>
    <xf numFmtId="0" fontId="3" fillId="0" borderId="0" xfId="0" applyFont="1" applyBorder="1" applyAlignment="1" applyProtection="1">
      <alignment vertical="top"/>
    </xf>
    <xf numFmtId="0" fontId="3" fillId="0" borderId="0" xfId="0" applyFont="1" applyBorder="1" applyAlignment="1"/>
    <xf numFmtId="10" fontId="3" fillId="0" borderId="10" xfId="0" applyNumberFormat="1" applyFont="1" applyFill="1" applyBorder="1" applyAlignment="1" applyProtection="1">
      <alignment vertical="top"/>
    </xf>
    <xf numFmtId="10" fontId="3" fillId="0" borderId="10" xfId="0" applyNumberFormat="1" applyFont="1" applyBorder="1" applyAlignment="1" applyProtection="1">
      <alignment vertical="top"/>
    </xf>
    <xf numFmtId="0" fontId="3" fillId="0" borderId="10" xfId="0" applyFont="1" applyBorder="1" applyAlignment="1" applyProtection="1">
      <alignment vertical="top"/>
    </xf>
    <xf numFmtId="0" fontId="3" fillId="0" borderId="0" xfId="0" applyFont="1" applyAlignment="1"/>
    <xf numFmtId="10" fontId="3" fillId="0" borderId="8" xfId="0" applyNumberFormat="1" applyFont="1" applyFill="1" applyBorder="1" applyAlignment="1" applyProtection="1">
      <alignment vertical="top"/>
    </xf>
    <xf numFmtId="0" fontId="3" fillId="0" borderId="8" xfId="0" applyFont="1" applyFill="1" applyBorder="1" applyAlignment="1" applyProtection="1">
      <alignment vertical="top"/>
    </xf>
    <xf numFmtId="10" fontId="3" fillId="0" borderId="8" xfId="0" applyNumberFormat="1" applyFont="1" applyBorder="1" applyAlignment="1" applyProtection="1">
      <alignment vertical="top"/>
    </xf>
    <xf numFmtId="0" fontId="3" fillId="0" borderId="8" xfId="0" applyFont="1" applyBorder="1" applyAlignment="1" applyProtection="1">
      <alignment vertical="top"/>
    </xf>
    <xf numFmtId="0" fontId="4" fillId="0" borderId="2" xfId="0" applyFont="1" applyBorder="1" applyAlignment="1" applyProtection="1">
      <alignment horizontal="right" vertical="top"/>
    </xf>
    <xf numFmtId="0" fontId="4" fillId="0" borderId="2" xfId="0" applyFont="1" applyBorder="1" applyAlignment="1" applyProtection="1">
      <alignment horizontal="left" vertical="top"/>
    </xf>
    <xf numFmtId="3" fontId="3" fillId="0" borderId="0" xfId="0" applyNumberFormat="1" applyFont="1" applyBorder="1" applyAlignment="1" applyProtection="1">
      <alignment horizontal="right" vertical="top"/>
    </xf>
    <xf numFmtId="3" fontId="3" fillId="0" borderId="0" xfId="0" applyNumberFormat="1" applyFont="1" applyBorder="1" applyAlignment="1" applyProtection="1">
      <alignment vertical="top"/>
    </xf>
    <xf numFmtId="0" fontId="4" fillId="0" borderId="2" xfId="0" applyFont="1" applyFill="1" applyBorder="1" applyAlignment="1" applyProtection="1">
      <alignment horizontal="left" vertical="top"/>
    </xf>
    <xf numFmtId="0" fontId="3" fillId="0" borderId="0" xfId="0" applyFont="1" applyAlignment="1" applyProtection="1"/>
    <xf numFmtId="0" fontId="4" fillId="0" borderId="0" xfId="0" applyFont="1" applyBorder="1" applyAlignment="1" applyProtection="1">
      <alignment horizontal="right" vertical="top"/>
    </xf>
    <xf numFmtId="0" fontId="9" fillId="0" borderId="0" xfId="0" applyFont="1" applyProtection="1"/>
    <xf numFmtId="0" fontId="5" fillId="0" borderId="0" xfId="0" applyFont="1" applyAlignment="1" applyProtection="1">
      <alignment wrapText="1"/>
    </xf>
    <xf numFmtId="0" fontId="8" fillId="0" borderId="0" xfId="0" applyFont="1" applyProtection="1"/>
    <xf numFmtId="0" fontId="11" fillId="0" borderId="0" xfId="0" applyFont="1" applyProtection="1"/>
    <xf numFmtId="0" fontId="7" fillId="0" borderId="0" xfId="0" applyFont="1" applyProtection="1">
      <protection locked="0"/>
    </xf>
    <xf numFmtId="0" fontId="4" fillId="0" borderId="1" xfId="0" applyFont="1" applyBorder="1" applyAlignment="1" applyProtection="1">
      <alignment horizontal="right" vertical="top"/>
    </xf>
    <xf numFmtId="0" fontId="10" fillId="0" borderId="0" xfId="0" applyFont="1" applyProtection="1"/>
    <xf numFmtId="0" fontId="3" fillId="0" borderId="0" xfId="0" applyFont="1"/>
    <xf numFmtId="0" fontId="4" fillId="0" borderId="2" xfId="0" applyFont="1" applyFill="1" applyBorder="1" applyProtection="1"/>
    <xf numFmtId="0" fontId="4" fillId="0" borderId="2" xfId="0" applyFont="1" applyFill="1" applyBorder="1" applyAlignment="1" applyProtection="1">
      <alignment horizontal="left"/>
    </xf>
    <xf numFmtId="4" fontId="4" fillId="0" borderId="2" xfId="0" applyNumberFormat="1" applyFont="1" applyFill="1" applyBorder="1" applyAlignment="1" applyProtection="1">
      <alignment horizontal="left"/>
    </xf>
    <xf numFmtId="43" fontId="4" fillId="0" borderId="2" xfId="1" applyFont="1" applyFill="1" applyBorder="1" applyAlignment="1" applyProtection="1">
      <alignment horizontal="center"/>
    </xf>
    <xf numFmtId="0" fontId="4" fillId="0" borderId="3" xfId="0" applyFont="1" applyFill="1" applyBorder="1" applyAlignment="1" applyProtection="1">
      <alignment horizontal="center"/>
    </xf>
    <xf numFmtId="0" fontId="4" fillId="0" borderId="0" xfId="0" applyFont="1" applyFill="1" applyBorder="1" applyAlignment="1" applyProtection="1"/>
    <xf numFmtId="0" fontId="4" fillId="0" borderId="4" xfId="0" applyFont="1" applyFill="1" applyBorder="1" applyAlignment="1" applyProtection="1">
      <alignment horizontal="center"/>
    </xf>
    <xf numFmtId="0" fontId="4" fillId="0" borderId="1" xfId="0" applyFont="1" applyFill="1" applyBorder="1" applyProtection="1"/>
    <xf numFmtId="0" fontId="4" fillId="0" borderId="4" xfId="0" applyFont="1" applyFill="1" applyBorder="1" applyProtection="1"/>
    <xf numFmtId="0" fontId="3" fillId="0" borderId="0" xfId="0" applyFont="1" applyBorder="1" applyAlignment="1" applyProtection="1"/>
    <xf numFmtId="0" fontId="5" fillId="0" borderId="0" xfId="0" applyFont="1" applyFill="1" applyProtection="1"/>
    <xf numFmtId="49" fontId="5" fillId="4" borderId="2" xfId="0" applyNumberFormat="1" applyFont="1" applyFill="1" applyBorder="1" applyAlignment="1" applyProtection="1">
      <alignment horizontal="right"/>
    </xf>
    <xf numFmtId="0" fontId="4" fillId="0" borderId="2" xfId="0" applyFont="1" applyFill="1" applyBorder="1" applyAlignment="1" applyProtection="1">
      <alignment horizontal="center"/>
    </xf>
    <xf numFmtId="0" fontId="3" fillId="0" borderId="0" xfId="0" applyFont="1" applyProtection="1"/>
    <xf numFmtId="0" fontId="4" fillId="0" borderId="0" xfId="0" applyFont="1" applyProtection="1"/>
    <xf numFmtId="3" fontId="5" fillId="4" borderId="2" xfId="0" applyNumberFormat="1" applyFont="1" applyFill="1" applyBorder="1" applyAlignment="1" applyProtection="1">
      <alignment horizontal="right"/>
    </xf>
    <xf numFmtId="0" fontId="11" fillId="0" borderId="0" xfId="0" applyFont="1" applyAlignment="1" applyProtection="1">
      <alignment horizontal="center"/>
    </xf>
    <xf numFmtId="9" fontId="5" fillId="4" borderId="2" xfId="0" applyNumberFormat="1" applyFont="1" applyFill="1" applyBorder="1" applyAlignment="1" applyProtection="1">
      <alignment horizontal="right"/>
    </xf>
    <xf numFmtId="10" fontId="3" fillId="0" borderId="7" xfId="0" applyNumberFormat="1" applyFont="1" applyBorder="1" applyAlignment="1" applyProtection="1">
      <alignment vertical="top"/>
    </xf>
    <xf numFmtId="0" fontId="4" fillId="0" borderId="13" xfId="0" applyFont="1" applyBorder="1" applyAlignment="1" applyProtection="1">
      <alignment vertical="top"/>
    </xf>
    <xf numFmtId="0" fontId="3" fillId="0" borderId="6" xfId="0" applyFont="1" applyBorder="1" applyAlignment="1" applyProtection="1">
      <alignment vertical="top"/>
    </xf>
    <xf numFmtId="0" fontId="4" fillId="0" borderId="7" xfId="0" applyFont="1" applyBorder="1" applyAlignment="1"/>
    <xf numFmtId="0" fontId="3" fillId="0" borderId="11" xfId="0" applyFont="1" applyBorder="1" applyAlignment="1" applyProtection="1">
      <alignment vertical="top"/>
    </xf>
    <xf numFmtId="0" fontId="3" fillId="0" borderId="1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center" wrapText="1"/>
      <protection locked="0"/>
    </xf>
    <xf numFmtId="0" fontId="4" fillId="0" borderId="0" xfId="0" applyFont="1" applyAlignment="1" applyProtection="1"/>
    <xf numFmtId="0" fontId="4" fillId="0" borderId="15" xfId="0" applyFont="1" applyBorder="1" applyAlignment="1" applyProtection="1">
      <alignment vertical="top"/>
    </xf>
    <xf numFmtId="0" fontId="5" fillId="0" borderId="15" xfId="0" applyFont="1" applyBorder="1" applyAlignment="1">
      <alignment horizontal="right"/>
    </xf>
    <xf numFmtId="0" fontId="3" fillId="0" borderId="0" xfId="0" applyFont="1" applyAlignment="1">
      <alignment horizontal="right"/>
    </xf>
    <xf numFmtId="0" fontId="3" fillId="0" borderId="13" xfId="0" applyFont="1" applyBorder="1" applyAlignment="1" applyProtection="1">
      <alignment vertical="top"/>
    </xf>
    <xf numFmtId="0" fontId="3" fillId="0" borderId="7" xfId="0" applyFont="1" applyBorder="1" applyAlignment="1" applyProtection="1">
      <alignment vertical="top"/>
    </xf>
    <xf numFmtId="10" fontId="3" fillId="0" borderId="6" xfId="0" applyNumberFormat="1" applyFont="1" applyBorder="1" applyAlignment="1" applyProtection="1">
      <alignment vertical="top"/>
    </xf>
    <xf numFmtId="10" fontId="3" fillId="0" borderId="11" xfId="0" applyNumberFormat="1" applyFont="1" applyBorder="1" applyAlignment="1" applyProtection="1">
      <alignment vertical="top"/>
    </xf>
    <xf numFmtId="0" fontId="4" fillId="0" borderId="8" xfId="0" applyFont="1" applyBorder="1" applyAlignment="1" applyProtection="1">
      <alignment horizontal="right" vertical="top"/>
    </xf>
    <xf numFmtId="10" fontId="3" fillId="0" borderId="13" xfId="0" applyNumberFormat="1" applyFont="1" applyBorder="1" applyAlignment="1" applyProtection="1">
      <alignment vertical="top"/>
    </xf>
    <xf numFmtId="0" fontId="4" fillId="0" borderId="5" xfId="0" applyFont="1" applyFill="1" applyBorder="1" applyAlignment="1" applyProtection="1">
      <alignment horizontal="center"/>
    </xf>
    <xf numFmtId="0" fontId="8" fillId="0" borderId="0" xfId="0" applyFont="1" applyAlignment="1">
      <alignment horizontal="center"/>
    </xf>
    <xf numFmtId="0" fontId="11" fillId="0" borderId="0" xfId="0" applyFont="1" applyBorder="1" applyAlignment="1" applyProtection="1">
      <alignment horizontal="center"/>
    </xf>
    <xf numFmtId="0" fontId="11" fillId="0" borderId="0" xfId="0" applyFont="1" applyBorder="1" applyAlignment="1" applyProtection="1">
      <alignment horizontal="center" vertical="top"/>
    </xf>
    <xf numFmtId="0" fontId="8" fillId="0" borderId="0" xfId="0" applyFont="1" applyBorder="1" applyAlignment="1">
      <alignment horizontal="center"/>
    </xf>
    <xf numFmtId="0" fontId="11" fillId="0" borderId="0" xfId="0" applyFont="1" applyFill="1" applyBorder="1" applyAlignment="1" applyProtection="1">
      <alignment horizontal="center"/>
    </xf>
    <xf numFmtId="0" fontId="8" fillId="0" borderId="0" xfId="0" applyFont="1" applyAlignment="1" applyProtection="1">
      <alignment horizontal="center"/>
    </xf>
    <xf numFmtId="0" fontId="8" fillId="0" borderId="0" xfId="0" applyFont="1" applyBorder="1" applyAlignment="1" applyProtection="1">
      <alignment horizontal="center"/>
    </xf>
    <xf numFmtId="164" fontId="8" fillId="0" borderId="0" xfId="0" applyNumberFormat="1" applyFont="1" applyAlignment="1">
      <alignment horizontal="center"/>
    </xf>
    <xf numFmtId="0" fontId="4" fillId="0" borderId="13" xfId="0" applyFont="1" applyBorder="1" applyAlignment="1"/>
    <xf numFmtId="0" fontId="3" fillId="0" borderId="6" xfId="0" applyFont="1" applyBorder="1" applyAlignment="1"/>
    <xf numFmtId="0" fontId="4" fillId="0" borderId="7" xfId="0" applyFont="1" applyBorder="1" applyAlignment="1" applyProtection="1">
      <alignment vertical="top"/>
    </xf>
    <xf numFmtId="0" fontId="3" fillId="0" borderId="11" xfId="0" applyFont="1" applyBorder="1" applyAlignment="1"/>
    <xf numFmtId="10" fontId="3" fillId="0" borderId="0" xfId="0" applyNumberFormat="1" applyFont="1" applyFill="1" applyBorder="1" applyAlignment="1" applyProtection="1">
      <alignment vertical="top"/>
    </xf>
    <xf numFmtId="164" fontId="3" fillId="0" borderId="0" xfId="0" applyNumberFormat="1" applyFont="1" applyAlignment="1"/>
    <xf numFmtId="0" fontId="4" fillId="0" borderId="0" xfId="0" applyFont="1" applyAlignment="1" applyProtection="1">
      <alignment horizontal="right"/>
    </xf>
    <xf numFmtId="0" fontId="12" fillId="0" borderId="0" xfId="0" applyFont="1" applyAlignment="1"/>
    <xf numFmtId="44" fontId="4" fillId="0" borderId="2" xfId="0" applyNumberFormat="1" applyFont="1" applyBorder="1" applyAlignment="1" applyProtection="1">
      <alignment horizontal="right" vertical="top"/>
    </xf>
    <xf numFmtId="0" fontId="5" fillId="0" borderId="0" xfId="0" applyFont="1" applyProtection="1"/>
    <xf numFmtId="0" fontId="3" fillId="0" borderId="0" xfId="0" applyFont="1" applyAlignment="1"/>
    <xf numFmtId="0" fontId="3" fillId="0" borderId="0" xfId="0" applyFont="1" applyAlignment="1"/>
    <xf numFmtId="0" fontId="3" fillId="0" borderId="0" xfId="0" applyFont="1" applyAlignment="1"/>
    <xf numFmtId="0" fontId="3" fillId="0" borderId="0" xfId="0" applyFont="1" applyBorder="1" applyAlignment="1"/>
    <xf numFmtId="0" fontId="3" fillId="0" borderId="10" xfId="0" applyFont="1" applyFill="1" applyBorder="1" applyAlignment="1" applyProtection="1">
      <alignment vertical="top"/>
    </xf>
    <xf numFmtId="0" fontId="3" fillId="0" borderId="0" xfId="0" applyFont="1" applyAlignment="1"/>
    <xf numFmtId="0" fontId="4" fillId="0" borderId="2" xfId="0" applyFont="1" applyBorder="1" applyAlignment="1" applyProtection="1">
      <alignment horizontal="left" vertical="top"/>
    </xf>
    <xf numFmtId="0" fontId="3" fillId="0" borderId="0" xfId="0" applyFont="1" applyBorder="1" applyAlignment="1" applyProtection="1"/>
    <xf numFmtId="0" fontId="4" fillId="0" borderId="0" xfId="0" applyFont="1" applyAlignment="1"/>
    <xf numFmtId="0" fontId="9" fillId="5" borderId="0" xfId="0" applyFont="1" applyFill="1" applyProtection="1"/>
    <xf numFmtId="0" fontId="9" fillId="5" borderId="0" xfId="0" applyFont="1" applyFill="1" applyProtection="1">
      <protection locked="0"/>
    </xf>
    <xf numFmtId="0" fontId="9" fillId="0" borderId="0" xfId="0" applyFont="1" applyAlignment="1">
      <alignment horizontal="left" indent="19"/>
    </xf>
    <xf numFmtId="43" fontId="11" fillId="0" borderId="0" xfId="1" applyFont="1" applyBorder="1" applyAlignment="1" applyProtection="1">
      <alignment horizontal="left" indent="19"/>
    </xf>
    <xf numFmtId="0" fontId="5" fillId="0" borderId="0" xfId="0" applyFont="1" applyBorder="1" applyAlignment="1" applyProtection="1">
      <alignment horizontal="left" indent="19"/>
    </xf>
    <xf numFmtId="0" fontId="9" fillId="0" borderId="0" xfId="0" applyFont="1" applyAlignment="1" applyProtection="1">
      <alignment horizontal="right"/>
    </xf>
    <xf numFmtId="0" fontId="3" fillId="0" borderId="0" xfId="0" applyFont="1" applyBorder="1" applyProtection="1"/>
    <xf numFmtId="0" fontId="4" fillId="0" borderId="0" xfId="0" applyFont="1" applyFill="1" applyBorder="1" applyProtection="1"/>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5" fillId="0" borderId="0" xfId="0" applyFont="1" applyFill="1" applyBorder="1" applyAlignment="1" applyProtection="1">
      <alignment vertical="center"/>
    </xf>
    <xf numFmtId="0" fontId="7" fillId="0" borderId="0" xfId="0" applyFont="1" applyFill="1" applyProtection="1"/>
    <xf numFmtId="0" fontId="4" fillId="0" borderId="2" xfId="0" applyFont="1" applyFill="1" applyBorder="1" applyAlignment="1" applyProtection="1">
      <alignment horizontal="center" vertical="center"/>
    </xf>
    <xf numFmtId="0" fontId="9" fillId="0" borderId="0" xfId="0" applyFont="1" applyAlignment="1" applyProtection="1">
      <alignment horizontal="left"/>
    </xf>
    <xf numFmtId="0" fontId="7" fillId="0" borderId="0" xfId="0" applyFont="1" applyAlignment="1" applyProtection="1"/>
    <xf numFmtId="0" fontId="7" fillId="0" borderId="0" xfId="0" applyFont="1" applyBorder="1" applyAlignment="1" applyProtection="1">
      <alignment horizontal="left"/>
    </xf>
    <xf numFmtId="0" fontId="7" fillId="0" borderId="0" xfId="0" applyFont="1" applyBorder="1" applyAlignment="1" applyProtection="1"/>
    <xf numFmtId="14" fontId="3" fillId="0" borderId="0" xfId="0" applyNumberFormat="1" applyFont="1" applyAlignment="1" applyProtection="1">
      <alignment horizontal="left"/>
    </xf>
    <xf numFmtId="0" fontId="3" fillId="0" borderId="1" xfId="2" applyFont="1" applyFill="1" applyBorder="1" applyAlignment="1" applyProtection="1">
      <alignment horizontal="left" vertical="top"/>
      <protection locked="0"/>
    </xf>
    <xf numFmtId="0" fontId="5" fillId="0" borderId="0" xfId="0" applyFont="1" applyAlignment="1" applyProtection="1">
      <alignment horizontal="left" vertical="top" wrapText="1"/>
    </xf>
    <xf numFmtId="0" fontId="5" fillId="0" borderId="0" xfId="0" applyFont="1" applyAlignment="1" applyProtection="1">
      <alignment horizontal="left" wrapText="1"/>
    </xf>
    <xf numFmtId="0" fontId="15" fillId="0" borderId="0" xfId="0" applyFont="1" applyAlignment="1" applyProtection="1"/>
    <xf numFmtId="41" fontId="3" fillId="0" borderId="8" xfId="0" applyNumberFormat="1" applyFont="1" applyBorder="1" applyAlignment="1" applyProtection="1">
      <alignment vertical="top"/>
    </xf>
    <xf numFmtId="41" fontId="3" fillId="0" borderId="10" xfId="0" applyNumberFormat="1" applyFont="1" applyBorder="1" applyAlignment="1" applyProtection="1">
      <alignment vertical="top"/>
    </xf>
    <xf numFmtId="41" fontId="4" fillId="0" borderId="2" xfId="0" applyNumberFormat="1" applyFont="1" applyFill="1" applyBorder="1" applyAlignment="1" applyProtection="1">
      <alignment horizontal="right" vertical="top"/>
    </xf>
    <xf numFmtId="41" fontId="4" fillId="0" borderId="2" xfId="0" applyNumberFormat="1" applyFont="1" applyBorder="1" applyAlignment="1" applyProtection="1">
      <alignment vertical="top"/>
    </xf>
    <xf numFmtId="41" fontId="4" fillId="0" borderId="2" xfId="0" applyNumberFormat="1" applyFont="1" applyBorder="1" applyAlignment="1" applyProtection="1">
      <alignment horizontal="right" vertical="top"/>
    </xf>
    <xf numFmtId="41" fontId="4" fillId="0" borderId="10" xfId="0" applyNumberFormat="1" applyFont="1" applyBorder="1" applyAlignment="1" applyProtection="1">
      <alignment horizontal="right" vertical="top"/>
    </xf>
    <xf numFmtId="41" fontId="3" fillId="0" borderId="10" xfId="0" applyNumberFormat="1" applyFont="1" applyFill="1" applyBorder="1" applyAlignment="1" applyProtection="1">
      <alignment vertical="top"/>
    </xf>
    <xf numFmtId="0" fontId="3" fillId="0" borderId="0" xfId="0" applyFont="1" applyBorder="1" applyAlignment="1" applyProtection="1">
      <alignment horizontal="left"/>
    </xf>
    <xf numFmtId="0" fontId="3" fillId="0" borderId="5" xfId="0" applyFont="1" applyBorder="1" applyAlignment="1"/>
    <xf numFmtId="0" fontId="3" fillId="0" borderId="16" xfId="0" applyFont="1" applyBorder="1" applyAlignment="1"/>
    <xf numFmtId="0" fontId="3" fillId="0" borderId="17" xfId="0" applyFont="1" applyBorder="1" applyAlignment="1"/>
    <xf numFmtId="41" fontId="3" fillId="0" borderId="5" xfId="0" applyNumberFormat="1" applyFont="1" applyBorder="1" applyAlignment="1" applyProtection="1">
      <alignment horizontal="center"/>
    </xf>
    <xf numFmtId="41" fontId="3" fillId="0" borderId="0" xfId="0" applyNumberFormat="1" applyFont="1" applyBorder="1" applyAlignment="1" applyProtection="1">
      <alignment horizontal="center"/>
    </xf>
    <xf numFmtId="0" fontId="3" fillId="0" borderId="13" xfId="0" applyFont="1" applyBorder="1" applyAlignment="1">
      <alignment horizontal="left" vertical="center"/>
    </xf>
    <xf numFmtId="0" fontId="3" fillId="0" borderId="15" xfId="0" applyFont="1" applyBorder="1" applyAlignment="1" applyProtection="1">
      <alignment horizontal="left" vertical="center"/>
    </xf>
    <xf numFmtId="0" fontId="3" fillId="0" borderId="7" xfId="0" applyFont="1" applyBorder="1" applyAlignment="1" applyProtection="1">
      <alignment horizontal="left" vertical="center"/>
    </xf>
    <xf numFmtId="41" fontId="3" fillId="0" borderId="17" xfId="0" applyNumberFormat="1" applyFont="1" applyBorder="1" applyAlignment="1" applyProtection="1">
      <alignment horizontal="center"/>
    </xf>
    <xf numFmtId="0" fontId="3" fillId="0" borderId="0" xfId="0" applyFont="1" applyProtection="1">
      <protection locked="0"/>
    </xf>
    <xf numFmtId="0" fontId="9" fillId="0" borderId="0" xfId="0" applyFont="1" applyFill="1" applyProtection="1"/>
    <xf numFmtId="0" fontId="9" fillId="0" borderId="0" xfId="0" applyFont="1" applyFill="1" applyProtection="1">
      <protection locked="0"/>
    </xf>
    <xf numFmtId="0" fontId="3" fillId="0" borderId="0" xfId="0" applyFont="1" applyFill="1" applyProtection="1"/>
    <xf numFmtId="0" fontId="3" fillId="0" borderId="18" xfId="0" applyFont="1" applyFill="1" applyBorder="1" applyAlignment="1" applyProtection="1">
      <alignment horizontal="left" vertical="center" wrapText="1"/>
      <protection locked="0"/>
    </xf>
    <xf numFmtId="0" fontId="5" fillId="0" borderId="0" xfId="0" applyFont="1" applyAlignment="1">
      <alignment horizontal="right"/>
    </xf>
    <xf numFmtId="0" fontId="8" fillId="0" borderId="0" xfId="0" applyFont="1" applyFill="1" applyProtection="1"/>
    <xf numFmtId="0" fontId="4" fillId="0" borderId="12" xfId="0" applyFont="1" applyFill="1" applyBorder="1" applyAlignment="1" applyProtection="1">
      <alignment vertical="center" wrapText="1"/>
    </xf>
    <xf numFmtId="41" fontId="3" fillId="0" borderId="12" xfId="0" applyNumberFormat="1" applyFont="1" applyFill="1" applyBorder="1" applyAlignment="1" applyProtection="1">
      <alignment horizontal="right" vertical="center" wrapText="1"/>
      <protection locked="0"/>
    </xf>
    <xf numFmtId="0" fontId="9" fillId="0" borderId="0" xfId="0" applyFont="1" applyBorder="1" applyProtection="1"/>
    <xf numFmtId="0" fontId="15" fillId="0" borderId="0" xfId="0" applyFont="1" applyFill="1" applyBorder="1" applyAlignment="1" applyProtection="1">
      <alignment horizontal="left"/>
    </xf>
    <xf numFmtId="0" fontId="5" fillId="0" borderId="0" xfId="0" applyFont="1" applyBorder="1" applyAlignment="1" applyProtection="1">
      <alignment horizontal="left"/>
    </xf>
    <xf numFmtId="41" fontId="5" fillId="0" borderId="0" xfId="0" applyNumberFormat="1" applyFont="1" applyProtection="1"/>
    <xf numFmtId="0" fontId="3" fillId="0" borderId="4" xfId="0" applyFont="1" applyFill="1" applyBorder="1" applyAlignment="1" applyProtection="1">
      <alignment horizontal="left" vertical="top" wrapText="1"/>
    </xf>
    <xf numFmtId="41" fontId="3" fillId="0" borderId="2" xfId="0" applyNumberFormat="1" applyFont="1" applyFill="1" applyBorder="1" applyAlignment="1" applyProtection="1">
      <alignment horizontal="left" vertical="top" wrapText="1"/>
    </xf>
    <xf numFmtId="0" fontId="3" fillId="0" borderId="1" xfId="0" applyFont="1" applyFill="1" applyBorder="1" applyAlignment="1" applyProtection="1">
      <alignment horizontal="left"/>
    </xf>
    <xf numFmtId="0" fontId="3" fillId="0" borderId="4" xfId="0" applyFont="1" applyFill="1" applyBorder="1" applyAlignment="1" applyProtection="1">
      <alignment horizontal="left"/>
    </xf>
    <xf numFmtId="0" fontId="3" fillId="0" borderId="1" xfId="0" applyFont="1" applyFill="1" applyBorder="1" applyAlignment="1" applyProtection="1">
      <alignment horizontal="left" vertical="top"/>
    </xf>
    <xf numFmtId="0" fontId="4" fillId="0" borderId="2" xfId="0" applyFont="1" applyFill="1" applyBorder="1" applyAlignment="1" applyProtection="1">
      <alignment horizontal="center"/>
    </xf>
    <xf numFmtId="0" fontId="4" fillId="5" borderId="2" xfId="0" applyFont="1" applyFill="1" applyBorder="1" applyAlignment="1" applyProtection="1">
      <alignment horizontal="center"/>
    </xf>
    <xf numFmtId="0" fontId="4" fillId="6" borderId="2" xfId="0" applyFont="1" applyFill="1" applyBorder="1" applyAlignment="1" applyProtection="1">
      <alignment horizontal="center"/>
    </xf>
    <xf numFmtId="0" fontId="20" fillId="0" borderId="0" xfId="0" applyFont="1" applyFill="1" applyAlignment="1">
      <alignment vertical="center"/>
    </xf>
    <xf numFmtId="41" fontId="3" fillId="0" borderId="19" xfId="0" applyNumberFormat="1" applyFont="1" applyFill="1" applyBorder="1" applyAlignment="1" applyProtection="1">
      <alignment horizontal="right" vertical="center" wrapText="1"/>
      <protection locked="0"/>
    </xf>
    <xf numFmtId="0" fontId="5" fillId="0" borderId="0" xfId="0" applyFont="1" applyFill="1"/>
    <xf numFmtId="0" fontId="3" fillId="0" borderId="19" xfId="0" applyFont="1" applyFill="1" applyBorder="1" applyAlignment="1" applyProtection="1">
      <alignment horizontal="left" vertical="center" wrapText="1"/>
      <protection locked="0"/>
    </xf>
    <xf numFmtId="0" fontId="3" fillId="0" borderId="20" xfId="0" applyFont="1" applyBorder="1"/>
    <xf numFmtId="0" fontId="4" fillId="0" borderId="22" xfId="0" applyFont="1" applyFill="1" applyBorder="1" applyAlignment="1" applyProtection="1">
      <alignment horizontal="center"/>
    </xf>
    <xf numFmtId="44" fontId="4" fillId="0" borderId="22" xfId="0" applyNumberFormat="1" applyFont="1" applyFill="1" applyBorder="1" applyAlignment="1" applyProtection="1">
      <alignment horizontal="center"/>
    </xf>
    <xf numFmtId="0" fontId="3" fillId="0" borderId="22" xfId="0" applyFont="1" applyBorder="1"/>
    <xf numFmtId="0" fontId="4" fillId="0" borderId="21" xfId="0" applyFont="1" applyFill="1" applyBorder="1" applyProtection="1"/>
    <xf numFmtId="0" fontId="4" fillId="0" borderId="21" xfId="0" applyFont="1" applyFill="1" applyBorder="1" applyAlignment="1" applyProtection="1">
      <alignment horizontal="left"/>
    </xf>
    <xf numFmtId="4" fontId="4" fillId="0" borderId="21" xfId="0" applyNumberFormat="1" applyFont="1" applyFill="1" applyBorder="1" applyAlignment="1" applyProtection="1">
      <alignment horizontal="left"/>
    </xf>
    <xf numFmtId="0" fontId="10" fillId="0" borderId="22" xfId="0" applyFont="1" applyFill="1" applyBorder="1" applyProtection="1"/>
    <xf numFmtId="4" fontId="10" fillId="0" borderId="22" xfId="0" applyNumberFormat="1" applyFont="1" applyFill="1" applyBorder="1" applyAlignment="1" applyProtection="1">
      <alignment horizontal="left"/>
    </xf>
    <xf numFmtId="41" fontId="3" fillId="0" borderId="23" xfId="0" applyNumberFormat="1" applyFont="1" applyFill="1" applyBorder="1" applyAlignment="1" applyProtection="1">
      <alignment horizontal="right" vertical="center" wrapText="1"/>
      <protection locked="0"/>
    </xf>
    <xf numFmtId="41" fontId="3" fillId="0" borderId="12" xfId="0" applyNumberFormat="1" applyFont="1" applyFill="1" applyBorder="1" applyAlignment="1" applyProtection="1">
      <alignment horizontal="right" vertical="center" wrapText="1"/>
    </xf>
    <xf numFmtId="41" fontId="5" fillId="0" borderId="12" xfId="0" applyNumberFormat="1" applyFont="1" applyFill="1" applyBorder="1" applyAlignment="1" applyProtection="1">
      <alignment horizontal="right" vertical="center"/>
      <protection locked="0"/>
    </xf>
    <xf numFmtId="41" fontId="5" fillId="0" borderId="0" xfId="0" applyNumberFormat="1" applyFont="1" applyBorder="1" applyProtection="1"/>
    <xf numFmtId="0" fontId="4" fillId="0" borderId="2" xfId="0" applyFont="1" applyFill="1" applyBorder="1" applyAlignment="1" applyProtection="1">
      <alignment horizontal="center" vertical="top" wrapText="1"/>
    </xf>
    <xf numFmtId="49" fontId="9" fillId="0" borderId="0" xfId="0" applyNumberFormat="1" applyFont="1" applyProtection="1"/>
    <xf numFmtId="0" fontId="4" fillId="0" borderId="0" xfId="0" applyFont="1" applyBorder="1" applyAlignment="1" applyProtection="1">
      <alignment vertical="top"/>
    </xf>
    <xf numFmtId="41" fontId="19" fillId="0" borderId="0" xfId="0" applyNumberFormat="1" applyFont="1" applyAlignment="1" applyProtection="1">
      <alignment horizontal="left" vertical="center" indent="1"/>
    </xf>
    <xf numFmtId="41" fontId="5" fillId="0" borderId="0" xfId="0" applyNumberFormat="1" applyFont="1" applyAlignment="1" applyProtection="1">
      <alignment horizontal="left" vertical="center" indent="1"/>
    </xf>
    <xf numFmtId="0" fontId="4" fillId="0" borderId="19" xfId="0" applyFont="1" applyFill="1" applyBorder="1" applyAlignment="1" applyProtection="1">
      <alignment horizontal="right" vertical="center" wrapText="1"/>
    </xf>
    <xf numFmtId="0" fontId="3" fillId="0" borderId="19" xfId="0" applyFont="1" applyFill="1" applyBorder="1" applyAlignment="1" applyProtection="1">
      <alignment horizontal="left" vertical="center" wrapText="1"/>
    </xf>
    <xf numFmtId="0" fontId="3" fillId="0" borderId="19" xfId="0" applyNumberFormat="1" applyFont="1" applyFill="1" applyBorder="1" applyAlignment="1" applyProtection="1">
      <alignment horizontal="left" vertical="center" wrapText="1"/>
      <protection locked="0"/>
    </xf>
    <xf numFmtId="41" fontId="3" fillId="0" borderId="19" xfId="0" applyNumberFormat="1" applyFont="1" applyFill="1" applyBorder="1" applyAlignment="1" applyProtection="1">
      <alignment horizontal="right" vertical="center" wrapText="1"/>
    </xf>
    <xf numFmtId="41" fontId="5" fillId="0" borderId="19" xfId="0" applyNumberFormat="1" applyFont="1" applyFill="1" applyBorder="1" applyAlignment="1" applyProtection="1">
      <alignment horizontal="right" vertical="center"/>
      <protection locked="0"/>
    </xf>
    <xf numFmtId="38" fontId="5" fillId="0" borderId="19" xfId="0" applyNumberFormat="1" applyFont="1" applyFill="1" applyBorder="1" applyAlignment="1" applyProtection="1">
      <alignment horizontal="right" vertical="center"/>
    </xf>
    <xf numFmtId="0" fontId="4" fillId="0" borderId="24" xfId="0" applyFont="1" applyFill="1" applyBorder="1" applyProtection="1"/>
    <xf numFmtId="0" fontId="4" fillId="0" borderId="20" xfId="0" applyFont="1" applyBorder="1" applyProtection="1"/>
    <xf numFmtId="41" fontId="3" fillId="0" borderId="21" xfId="0" applyNumberFormat="1" applyFont="1" applyFill="1" applyBorder="1" applyAlignment="1" applyProtection="1">
      <alignment horizontal="left" vertical="top" wrapText="1"/>
    </xf>
    <xf numFmtId="38" fontId="3" fillId="0" borderId="21" xfId="0" applyNumberFormat="1" applyFont="1" applyFill="1" applyBorder="1" applyAlignment="1" applyProtection="1">
      <alignment horizontal="right" vertical="top" wrapText="1"/>
    </xf>
    <xf numFmtId="0" fontId="10" fillId="0" borderId="24" xfId="0" applyFont="1" applyFill="1" applyBorder="1" applyProtection="1"/>
    <xf numFmtId="0" fontId="7" fillId="0" borderId="25" xfId="0" applyFont="1" applyBorder="1" applyProtection="1"/>
    <xf numFmtId="0" fontId="4" fillId="0" borderId="2" xfId="0" applyFont="1" applyFill="1" applyBorder="1" applyAlignment="1" applyProtection="1">
      <alignment vertical="top"/>
    </xf>
    <xf numFmtId="0" fontId="4" fillId="0" borderId="11" xfId="0" applyFont="1" applyFill="1" applyBorder="1" applyAlignment="1" applyProtection="1">
      <alignment vertical="top"/>
    </xf>
    <xf numFmtId="0" fontId="4" fillId="0" borderId="10" xfId="0" applyFont="1" applyFill="1" applyBorder="1" applyAlignment="1" applyProtection="1">
      <alignment horizontal="center" vertical="top" wrapText="1"/>
    </xf>
    <xf numFmtId="0" fontId="5" fillId="0" borderId="0" xfId="0" applyFont="1" applyFill="1" applyBorder="1" applyAlignment="1" applyProtection="1">
      <alignment horizontal="right"/>
    </xf>
    <xf numFmtId="0" fontId="4" fillId="0" borderId="0" xfId="0" applyFont="1" applyFill="1" applyBorder="1" applyAlignment="1" applyProtection="1">
      <alignment horizontal="right"/>
    </xf>
    <xf numFmtId="0" fontId="9" fillId="0" borderId="0" xfId="0" applyFont="1" applyFill="1" applyBorder="1" applyAlignment="1">
      <alignment horizontal="left"/>
    </xf>
    <xf numFmtId="3" fontId="15" fillId="0" borderId="19" xfId="0" applyNumberFormat="1" applyFont="1" applyFill="1" applyBorder="1" applyAlignment="1" applyProtection="1">
      <alignment horizontal="right" vertical="center" wrapText="1"/>
      <protection locked="0"/>
    </xf>
    <xf numFmtId="3" fontId="15" fillId="0" borderId="12" xfId="0" applyNumberFormat="1" applyFont="1" applyFill="1" applyBorder="1" applyAlignment="1" applyProtection="1">
      <alignment horizontal="right" vertical="center" wrapText="1"/>
      <protection locked="0"/>
    </xf>
    <xf numFmtId="0" fontId="18" fillId="0" borderId="0" xfId="0" applyFont="1" applyAlignment="1">
      <alignment horizontal="right"/>
    </xf>
    <xf numFmtId="40" fontId="5" fillId="0" borderId="19" xfId="0" applyNumberFormat="1" applyFont="1" applyFill="1" applyBorder="1" applyAlignment="1" applyProtection="1">
      <alignment horizontal="right" vertical="center"/>
    </xf>
    <xf numFmtId="40" fontId="5" fillId="0" borderId="12" xfId="0" applyNumberFormat="1" applyFont="1" applyFill="1" applyBorder="1" applyAlignment="1" applyProtection="1">
      <alignment horizontal="right" vertical="center"/>
    </xf>
    <xf numFmtId="40" fontId="5" fillId="0" borderId="0" xfId="0" applyNumberFormat="1" applyFont="1"/>
    <xf numFmtId="40" fontId="3" fillId="0" borderId="19" xfId="0" applyNumberFormat="1" applyFont="1" applyFill="1" applyBorder="1" applyAlignment="1" applyProtection="1">
      <alignment horizontal="right" vertical="center" wrapText="1"/>
      <protection locked="0"/>
    </xf>
    <xf numFmtId="40" fontId="3" fillId="0" borderId="12" xfId="0" applyNumberFormat="1" applyFont="1" applyFill="1" applyBorder="1" applyAlignment="1" applyProtection="1">
      <alignment horizontal="right" vertical="center" wrapText="1"/>
      <protection locked="0"/>
    </xf>
    <xf numFmtId="43" fontId="4" fillId="0" borderId="21" xfId="1" applyFont="1" applyFill="1" applyBorder="1" applyAlignment="1" applyProtection="1">
      <alignment horizontal="left"/>
    </xf>
    <xf numFmtId="0" fontId="3" fillId="0" borderId="27" xfId="0" applyFont="1" applyFill="1" applyBorder="1" applyAlignment="1" applyProtection="1">
      <alignment horizontal="left" vertical="center" wrapText="1"/>
      <protection locked="0"/>
    </xf>
    <xf numFmtId="0" fontId="9" fillId="0" borderId="22" xfId="0" applyFont="1" applyFill="1" applyBorder="1" applyAlignment="1">
      <alignment horizontal="right"/>
    </xf>
    <xf numFmtId="0" fontId="4" fillId="0" borderId="25" xfId="0" applyFont="1" applyFill="1" applyBorder="1" applyProtection="1"/>
    <xf numFmtId="44" fontId="6" fillId="3" borderId="10" xfId="0" applyNumberFormat="1" applyFont="1" applyFill="1" applyBorder="1" applyAlignment="1" applyProtection="1">
      <alignment horizontal="right"/>
    </xf>
    <xf numFmtId="0" fontId="7" fillId="0" borderId="0" xfId="0" applyFont="1" applyFill="1" applyBorder="1"/>
    <xf numFmtId="0" fontId="10" fillId="0" borderId="0" xfId="0" applyFont="1" applyFill="1" applyBorder="1" applyAlignment="1" applyProtection="1"/>
    <xf numFmtId="0" fontId="10" fillId="0" borderId="0" xfId="0" applyFont="1" applyFill="1" applyBorder="1" applyAlignment="1" applyProtection="1">
      <alignment horizontal="center"/>
    </xf>
    <xf numFmtId="0" fontId="4" fillId="5" borderId="4" xfId="0" applyFont="1" applyFill="1" applyBorder="1" applyAlignment="1" applyProtection="1"/>
    <xf numFmtId="40" fontId="4" fillId="0" borderId="0" xfId="0" applyNumberFormat="1" applyFont="1" applyFill="1" applyBorder="1" applyAlignment="1" applyProtection="1">
      <alignment horizontal="right"/>
    </xf>
    <xf numFmtId="40" fontId="5" fillId="0" borderId="0" xfId="0" applyNumberFormat="1" applyFont="1" applyFill="1" applyBorder="1" applyAlignment="1">
      <alignment horizontal="right"/>
    </xf>
    <xf numFmtId="40" fontId="5" fillId="0" borderId="22" xfId="0" applyNumberFormat="1" applyFont="1" applyFill="1" applyBorder="1" applyAlignment="1">
      <alignment horizontal="right"/>
    </xf>
    <xf numFmtId="40" fontId="5" fillId="0" borderId="0" xfId="0" applyNumberFormat="1" applyFont="1" applyFill="1" applyBorder="1" applyAlignment="1">
      <alignment horizontal="right" vertical="center"/>
    </xf>
    <xf numFmtId="40" fontId="3" fillId="8" borderId="19" xfId="0" applyNumberFormat="1" applyFont="1" applyFill="1" applyBorder="1" applyAlignment="1" applyProtection="1">
      <alignment horizontal="right" vertical="center" wrapText="1"/>
      <protection locked="0"/>
    </xf>
    <xf numFmtId="40" fontId="5" fillId="0" borderId="0" xfId="0" applyNumberFormat="1" applyFont="1" applyFill="1" applyAlignment="1">
      <alignment horizontal="right"/>
    </xf>
    <xf numFmtId="40" fontId="3" fillId="8" borderId="12" xfId="0" applyNumberFormat="1" applyFont="1" applyFill="1" applyBorder="1" applyAlignment="1" applyProtection="1">
      <alignment horizontal="right" vertical="center" wrapText="1"/>
      <protection locked="0"/>
    </xf>
    <xf numFmtId="0" fontId="7" fillId="0" borderId="0" xfId="0" applyFont="1"/>
    <xf numFmtId="0" fontId="3" fillId="0" borderId="3" xfId="0" applyFont="1" applyBorder="1" applyProtection="1"/>
    <xf numFmtId="0" fontId="10" fillId="0" borderId="20" xfId="0" applyFont="1" applyFill="1" applyBorder="1" applyProtection="1"/>
    <xf numFmtId="0" fontId="4" fillId="0" borderId="28" xfId="0" applyFont="1" applyFill="1" applyBorder="1" applyAlignment="1" applyProtection="1">
      <alignment horizontal="right" vertical="center" wrapText="1"/>
    </xf>
    <xf numFmtId="0" fontId="4" fillId="0" borderId="29" xfId="0" applyFont="1" applyFill="1" applyBorder="1" applyAlignment="1" applyProtection="1">
      <alignment vertical="center" wrapText="1"/>
    </xf>
    <xf numFmtId="41" fontId="3" fillId="0" borderId="24" xfId="0" applyNumberFormat="1" applyFont="1" applyFill="1" applyBorder="1" applyAlignment="1" applyProtection="1">
      <alignment horizontal="left" vertical="top" wrapText="1"/>
    </xf>
    <xf numFmtId="0" fontId="4" fillId="0" borderId="30" xfId="0" applyFont="1" applyFill="1" applyBorder="1" applyAlignment="1" applyProtection="1">
      <alignment vertical="center" wrapText="1"/>
    </xf>
    <xf numFmtId="0" fontId="3" fillId="0" borderId="23" xfId="0" applyFont="1" applyFill="1" applyBorder="1" applyAlignment="1" applyProtection="1">
      <alignment horizontal="left" vertical="top" wrapText="1"/>
      <protection locked="0"/>
    </xf>
    <xf numFmtId="41" fontId="3" fillId="0" borderId="9" xfId="0" applyNumberFormat="1" applyFont="1" applyFill="1" applyBorder="1" applyAlignment="1" applyProtection="1">
      <alignment horizontal="right" vertical="center" wrapText="1"/>
    </xf>
    <xf numFmtId="0" fontId="4" fillId="0" borderId="0" xfId="0" applyFont="1" applyAlignment="1" applyProtection="1">
      <alignment horizontal="left" vertical="center"/>
    </xf>
    <xf numFmtId="0" fontId="4" fillId="0" borderId="15" xfId="0" applyFont="1" applyBorder="1" applyAlignment="1" applyProtection="1">
      <alignment horizontal="left" vertical="center"/>
    </xf>
    <xf numFmtId="0" fontId="4"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15" fillId="0" borderId="0" xfId="0" applyFont="1" applyAlignment="1" applyProtection="1">
      <alignment horizontal="left" vertical="center"/>
    </xf>
    <xf numFmtId="0" fontId="15" fillId="0" borderId="15" xfId="0" applyFont="1" applyBorder="1" applyAlignment="1" applyProtection="1">
      <alignment horizontal="left" vertical="center"/>
    </xf>
    <xf numFmtId="0" fontId="15" fillId="0" borderId="0" xfId="0" applyFont="1" applyBorder="1" applyAlignment="1" applyProtection="1">
      <alignment horizontal="left" vertical="center" wrapText="1"/>
    </xf>
    <xf numFmtId="41" fontId="15" fillId="0" borderId="15" xfId="0" applyNumberFormat="1" applyFont="1" applyBorder="1" applyAlignment="1" applyProtection="1">
      <alignment horizontal="left" vertical="center"/>
    </xf>
    <xf numFmtId="41" fontId="15" fillId="0" borderId="0" xfId="0" applyNumberFormat="1" applyFont="1" applyBorder="1" applyAlignment="1" applyProtection="1">
      <alignment horizontal="left" vertical="center" wrapText="1"/>
    </xf>
    <xf numFmtId="41" fontId="3" fillId="0" borderId="0" xfId="0" applyNumberFormat="1" applyFont="1" applyBorder="1" applyAlignment="1" applyProtection="1"/>
    <xf numFmtId="0" fontId="3" fillId="0" borderId="0" xfId="0" applyFont="1" applyBorder="1" applyAlignment="1" applyProtection="1">
      <alignment horizontal="left" indent="1"/>
    </xf>
    <xf numFmtId="166" fontId="15" fillId="0" borderId="0" xfId="0" applyNumberFormat="1" applyFont="1" applyBorder="1" applyAlignment="1" applyProtection="1"/>
    <xf numFmtId="41" fontId="3" fillId="0" borderId="15" xfId="0" applyNumberFormat="1" applyFont="1" applyBorder="1" applyAlignment="1" applyProtection="1"/>
    <xf numFmtId="0" fontId="3" fillId="0" borderId="22" xfId="0" applyFont="1" applyBorder="1" applyAlignment="1" applyProtection="1">
      <alignment horizontal="left" indent="1"/>
    </xf>
    <xf numFmtId="41" fontId="3" fillId="0" borderId="22" xfId="0" applyNumberFormat="1" applyFont="1" applyBorder="1" applyAlignment="1" applyProtection="1"/>
    <xf numFmtId="166" fontId="15" fillId="0" borderId="22" xfId="0" applyNumberFormat="1" applyFont="1" applyBorder="1" applyAlignment="1" applyProtection="1"/>
    <xf numFmtId="41" fontId="3" fillId="0" borderId="26" xfId="0" applyNumberFormat="1" applyFont="1" applyBorder="1" applyAlignment="1" applyProtection="1"/>
    <xf numFmtId="0" fontId="4" fillId="0" borderId="0" xfId="0" applyFont="1" applyAlignment="1" applyProtection="1">
      <alignment vertical="top"/>
    </xf>
    <xf numFmtId="41" fontId="4" fillId="0" borderId="0" xfId="0" applyNumberFormat="1" applyFont="1" applyAlignment="1" applyProtection="1">
      <alignment vertical="top"/>
    </xf>
    <xf numFmtId="41" fontId="4" fillId="0" borderId="15" xfId="0" applyNumberFormat="1" applyFont="1" applyBorder="1" applyAlignment="1" applyProtection="1">
      <alignment vertical="top"/>
    </xf>
    <xf numFmtId="41" fontId="4" fillId="0" borderId="0" xfId="0" applyNumberFormat="1" applyFont="1" applyBorder="1" applyAlignment="1" applyProtection="1">
      <alignment vertical="top"/>
    </xf>
    <xf numFmtId="41" fontId="3" fillId="0" borderId="0" xfId="0" applyNumberFormat="1" applyFont="1" applyBorder="1" applyAlignment="1" applyProtection="1">
      <alignment vertical="top"/>
    </xf>
    <xf numFmtId="41" fontId="3" fillId="0" borderId="0" xfId="0" applyNumberFormat="1" applyFont="1" applyAlignment="1" applyProtection="1"/>
    <xf numFmtId="0" fontId="15" fillId="0" borderId="0" xfId="0" applyFont="1" applyAlignment="1" applyProtection="1">
      <alignment vertical="top"/>
    </xf>
    <xf numFmtId="41" fontId="3" fillId="0" borderId="0" xfId="0" applyNumberFormat="1" applyFont="1" applyAlignment="1" applyProtection="1">
      <alignment vertical="top"/>
    </xf>
    <xf numFmtId="41" fontId="3" fillId="0" borderId="15" xfId="0" applyNumberFormat="1" applyFont="1" applyBorder="1" applyAlignment="1" applyProtection="1">
      <alignment vertical="top"/>
    </xf>
    <xf numFmtId="0" fontId="3" fillId="0" borderId="17" xfId="0" applyFont="1" applyBorder="1" applyAlignment="1" applyProtection="1">
      <alignment horizontal="left" indent="1"/>
    </xf>
    <xf numFmtId="41" fontId="3" fillId="0" borderId="17" xfId="0" applyNumberFormat="1" applyFont="1" applyBorder="1" applyAlignment="1" applyProtection="1"/>
    <xf numFmtId="41" fontId="3" fillId="0" borderId="7" xfId="0" applyNumberFormat="1" applyFont="1" applyBorder="1" applyAlignment="1" applyProtection="1"/>
    <xf numFmtId="166" fontId="15" fillId="0" borderId="5" xfId="0" applyNumberFormat="1" applyFont="1" applyBorder="1" applyAlignment="1" applyProtection="1"/>
    <xf numFmtId="0" fontId="3" fillId="0" borderId="22" xfId="0" applyFont="1" applyBorder="1" applyAlignment="1" applyProtection="1">
      <alignment horizontal="left"/>
    </xf>
    <xf numFmtId="41" fontId="4" fillId="0" borderId="0" xfId="0" applyNumberFormat="1" applyFont="1" applyAlignment="1" applyProtection="1"/>
    <xf numFmtId="41" fontId="4" fillId="0" borderId="15" xfId="0" applyNumberFormat="1" applyFont="1" applyBorder="1" applyAlignment="1" applyProtection="1"/>
    <xf numFmtId="41" fontId="4" fillId="0" borderId="0" xfId="0" applyNumberFormat="1" applyFont="1" applyBorder="1" applyAlignment="1" applyProtection="1"/>
    <xf numFmtId="0" fontId="5" fillId="0" borderId="0" xfId="0" applyFont="1" applyAlignment="1" applyProtection="1">
      <alignment horizontal="left" vertical="top" wrapText="1"/>
    </xf>
    <xf numFmtId="0" fontId="3" fillId="0" borderId="0" xfId="0" applyFont="1" applyAlignment="1" applyProtection="1">
      <alignment horizontal="left" wrapText="1"/>
    </xf>
    <xf numFmtId="0" fontId="5" fillId="0" borderId="0" xfId="0" applyFont="1" applyAlignment="1" applyProtection="1">
      <alignment wrapText="1"/>
    </xf>
    <xf numFmtId="0" fontId="4" fillId="0" borderId="17" xfId="0" applyFont="1" applyBorder="1" applyAlignment="1" applyProtection="1">
      <alignment horizontal="center"/>
    </xf>
    <xf numFmtId="0" fontId="7" fillId="0" borderId="0" xfId="0" applyFont="1" applyBorder="1" applyAlignment="1" applyProtection="1">
      <alignment horizontal="center" vertical="center"/>
    </xf>
    <xf numFmtId="41" fontId="23" fillId="0" borderId="0" xfId="0" applyNumberFormat="1" applyFont="1" applyBorder="1" applyAlignment="1" applyProtection="1"/>
    <xf numFmtId="0" fontId="18" fillId="0" borderId="0" xfId="0" applyFont="1" applyProtection="1"/>
    <xf numFmtId="0" fontId="18" fillId="0" borderId="0" xfId="0" quotePrefix="1" applyFont="1" applyAlignment="1" applyProtection="1">
      <alignment horizontal="left" vertical="top"/>
    </xf>
    <xf numFmtId="0" fontId="3" fillId="0" borderId="0" xfId="0" applyFont="1" applyAlignment="1" applyProtection="1">
      <alignment horizontal="left"/>
    </xf>
    <xf numFmtId="0" fontId="5" fillId="0" borderId="21" xfId="0" applyFont="1" applyFill="1" applyBorder="1" applyAlignment="1">
      <alignment horizontal="left"/>
    </xf>
    <xf numFmtId="0" fontId="3" fillId="0" borderId="0" xfId="0" quotePrefix="1" applyFont="1" applyProtection="1"/>
    <xf numFmtId="3" fontId="3" fillId="0" borderId="0" xfId="0" quotePrefix="1" applyNumberFormat="1" applyFont="1" applyFill="1" applyProtection="1"/>
    <xf numFmtId="0" fontId="8" fillId="0" borderId="0" xfId="0" applyFont="1" applyBorder="1" applyProtection="1"/>
    <xf numFmtId="10" fontId="3" fillId="0" borderId="15" xfId="3" applyNumberFormat="1" applyFont="1" applyBorder="1" applyAlignment="1" applyProtection="1"/>
    <xf numFmtId="0" fontId="4" fillId="0" borderId="7" xfId="0" applyFont="1" applyFill="1" applyBorder="1" applyAlignment="1" applyProtection="1">
      <alignment horizontal="center" vertical="top" wrapText="1"/>
    </xf>
    <xf numFmtId="0" fontId="5" fillId="0" borderId="0" xfId="0" applyFont="1" applyBorder="1" applyAlignment="1" applyProtection="1">
      <alignment wrapText="1"/>
    </xf>
    <xf numFmtId="0" fontId="4" fillId="0" borderId="17" xfId="0" applyFont="1" applyFill="1" applyBorder="1" applyAlignment="1" applyProtection="1">
      <alignment horizontal="center" vertical="top" wrapText="1"/>
    </xf>
    <xf numFmtId="0" fontId="4" fillId="0" borderId="0" xfId="0" applyFont="1" applyFill="1" applyBorder="1" applyAlignment="1" applyProtection="1">
      <alignment vertical="center"/>
    </xf>
    <xf numFmtId="0" fontId="5" fillId="0" borderId="16" xfId="0" applyFont="1" applyBorder="1" applyProtection="1"/>
    <xf numFmtId="49" fontId="5" fillId="4" borderId="0" xfId="0" applyNumberFormat="1" applyFont="1" applyFill="1" applyBorder="1" applyAlignment="1" applyProtection="1">
      <alignment horizontal="right"/>
    </xf>
    <xf numFmtId="9" fontId="5" fillId="4" borderId="0" xfId="0" applyNumberFormat="1" applyFont="1" applyFill="1" applyBorder="1" applyAlignment="1" applyProtection="1">
      <alignment horizontal="right"/>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vertical="top"/>
      <protection locked="0"/>
    </xf>
    <xf numFmtId="0" fontId="3" fillId="0" borderId="0" xfId="2" applyFont="1" applyFill="1" applyBorder="1" applyAlignment="1" applyProtection="1">
      <alignment vertical="top"/>
      <protection locked="0"/>
    </xf>
    <xf numFmtId="0" fontId="13" fillId="0" borderId="6" xfId="0" applyFont="1" applyBorder="1" applyAlignment="1" applyProtection="1">
      <alignment horizontal="right" vertical="center"/>
    </xf>
    <xf numFmtId="0" fontId="13" fillId="0" borderId="5" xfId="0" applyFont="1" applyBorder="1" applyAlignment="1" applyProtection="1">
      <alignment horizontal="right" vertical="center" wrapText="1"/>
    </xf>
    <xf numFmtId="0" fontId="3" fillId="0" borderId="4" xfId="0" applyFont="1" applyBorder="1" applyProtection="1"/>
    <xf numFmtId="0" fontId="4" fillId="0" borderId="0" xfId="0" applyFont="1" applyBorder="1" applyAlignment="1" applyProtection="1">
      <alignment horizontal="left" vertical="center"/>
    </xf>
    <xf numFmtId="41" fontId="15" fillId="0" borderId="0" xfId="0" applyNumberFormat="1" applyFont="1" applyBorder="1" applyAlignment="1" applyProtection="1">
      <alignment horizontal="left" vertical="center"/>
    </xf>
    <xf numFmtId="0" fontId="13" fillId="0" borderId="31" xfId="0" applyFont="1" applyBorder="1" applyAlignment="1" applyProtection="1">
      <alignment horizontal="right" vertical="center" wrapText="1"/>
    </xf>
    <xf numFmtId="0" fontId="15" fillId="0" borderId="31" xfId="0" applyFont="1" applyBorder="1" applyAlignment="1" applyProtection="1">
      <alignment horizontal="left" vertical="center" wrapText="1"/>
    </xf>
    <xf numFmtId="166" fontId="15" fillId="0" borderId="31" xfId="0" applyNumberFormat="1" applyFont="1" applyBorder="1" applyAlignment="1" applyProtection="1"/>
    <xf numFmtId="166" fontId="15" fillId="0" borderId="32" xfId="0" applyNumberFormat="1" applyFont="1" applyBorder="1" applyAlignment="1" applyProtection="1"/>
    <xf numFmtId="41" fontId="3" fillId="0" borderId="31" xfId="0" applyNumberFormat="1" applyFont="1" applyBorder="1" applyAlignment="1" applyProtection="1">
      <alignment vertical="top"/>
    </xf>
    <xf numFmtId="166" fontId="3" fillId="0" borderId="31" xfId="0" applyNumberFormat="1" applyFont="1" applyBorder="1" applyAlignment="1" applyProtection="1"/>
    <xf numFmtId="166" fontId="3" fillId="0" borderId="33" xfId="0" applyNumberFormat="1" applyFont="1" applyBorder="1" applyAlignment="1" applyProtection="1"/>
    <xf numFmtId="41" fontId="4" fillId="0" borderId="31" xfId="0" applyNumberFormat="1" applyFont="1" applyBorder="1" applyAlignment="1" applyProtection="1"/>
    <xf numFmtId="0" fontId="7" fillId="0" borderId="0" xfId="0" applyFont="1" applyAlignment="1" applyProtection="1">
      <alignment horizontal="left"/>
    </xf>
    <xf numFmtId="0" fontId="14" fillId="0" borderId="0" xfId="0" applyFont="1" applyFill="1" applyAlignment="1" applyProtection="1"/>
    <xf numFmtId="0" fontId="4" fillId="5" borderId="0" xfId="0" applyFont="1" applyFill="1" applyBorder="1" applyAlignment="1" applyProtection="1"/>
    <xf numFmtId="0" fontId="8" fillId="5" borderId="0" xfId="0" applyFont="1" applyFill="1" applyBorder="1" applyAlignment="1" applyProtection="1"/>
    <xf numFmtId="0" fontId="3" fillId="5" borderId="0" xfId="0" applyFont="1" applyFill="1" applyBorder="1" applyAlignment="1" applyProtection="1"/>
    <xf numFmtId="0" fontId="3" fillId="5" borderId="0" xfId="0" applyFont="1" applyFill="1" applyAlignment="1" applyProtection="1"/>
    <xf numFmtId="165" fontId="3" fillId="0" borderId="0" xfId="0" applyNumberFormat="1" applyFont="1" applyBorder="1" applyAlignment="1" applyProtection="1">
      <alignment horizontal="right" indent="15"/>
    </xf>
    <xf numFmtId="0" fontId="17" fillId="0" borderId="0" xfId="0" applyFont="1" applyBorder="1" applyAlignment="1" applyProtection="1"/>
    <xf numFmtId="10" fontId="3" fillId="0" borderId="0" xfId="3" applyNumberFormat="1" applyFont="1" applyBorder="1" applyAlignment="1" applyProtection="1">
      <alignment horizontal="right" indent="12"/>
    </xf>
    <xf numFmtId="0" fontId="4" fillId="6" borderId="0" xfId="0" applyFont="1" applyFill="1" applyBorder="1" applyAlignment="1" applyProtection="1"/>
    <xf numFmtId="0" fontId="8" fillId="6" borderId="0" xfId="0" applyFont="1" applyFill="1" applyBorder="1" applyAlignment="1" applyProtection="1"/>
    <xf numFmtId="0" fontId="3" fillId="6" borderId="0" xfId="0" applyFont="1" applyFill="1" applyBorder="1" applyAlignment="1" applyProtection="1"/>
    <xf numFmtId="0" fontId="3" fillId="6" borderId="0" xfId="0" applyFont="1" applyFill="1" applyAlignment="1" applyProtection="1"/>
    <xf numFmtId="0" fontId="16" fillId="0" borderId="0" xfId="0" applyFont="1" applyBorder="1" applyAlignment="1" applyProtection="1"/>
    <xf numFmtId="0" fontId="8" fillId="0" borderId="0" xfId="0" applyFont="1" applyAlignment="1" applyProtection="1"/>
    <xf numFmtId="0" fontId="10" fillId="0" borderId="0" xfId="0" applyFont="1" applyAlignment="1" applyProtection="1"/>
    <xf numFmtId="14" fontId="7" fillId="0" borderId="0" xfId="0" applyNumberFormat="1" applyFont="1" applyAlignment="1" applyProtection="1">
      <alignment horizontal="left"/>
    </xf>
    <xf numFmtId="0" fontId="19" fillId="0" borderId="0" xfId="0" applyFont="1" applyAlignment="1" applyProtection="1">
      <alignment horizontal="left" vertical="center" indent="1"/>
    </xf>
    <xf numFmtId="0" fontId="19" fillId="0" borderId="0" xfId="0" applyFont="1" applyAlignment="1" applyProtection="1">
      <alignment horizontal="right" vertical="center" indent="1"/>
    </xf>
    <xf numFmtId="0" fontId="0" fillId="0" borderId="4" xfId="0" applyBorder="1" applyProtection="1"/>
    <xf numFmtId="0" fontId="0" fillId="0" borderId="7" xfId="0" applyBorder="1" applyProtection="1"/>
    <xf numFmtId="0" fontId="0" fillId="0" borderId="0" xfId="0" applyProtection="1"/>
    <xf numFmtId="0" fontId="19" fillId="0" borderId="16" xfId="0" applyFont="1" applyBorder="1" applyAlignment="1" applyProtection="1">
      <alignment horizontal="left" vertical="center" indent="1"/>
    </xf>
    <xf numFmtId="0" fontId="21" fillId="0" borderId="15" xfId="0" applyFont="1" applyBorder="1" applyProtection="1"/>
    <xf numFmtId="0" fontId="16" fillId="0" borderId="0" xfId="0" applyFont="1" applyAlignment="1" applyProtection="1">
      <alignment vertical="center"/>
    </xf>
    <xf numFmtId="0" fontId="21" fillId="0" borderId="15" xfId="0" applyFont="1" applyBorder="1" applyAlignment="1" applyProtection="1">
      <alignment wrapText="1"/>
    </xf>
    <xf numFmtId="0" fontId="5" fillId="0" borderId="0" xfId="0" applyFont="1" applyAlignment="1" applyProtection="1">
      <alignment wrapText="1"/>
    </xf>
    <xf numFmtId="0" fontId="5" fillId="9" borderId="0" xfId="0" applyFont="1" applyFill="1" applyBorder="1"/>
    <xf numFmtId="0" fontId="5" fillId="0" borderId="0" xfId="0" applyFont="1" applyAlignment="1" applyProtection="1">
      <alignment horizontal="left" wrapText="1"/>
    </xf>
    <xf numFmtId="0" fontId="5" fillId="0" borderId="0" xfId="0" applyFont="1" applyAlignment="1" applyProtection="1">
      <alignment horizontal="left" vertical="top" wrapText="1"/>
    </xf>
    <xf numFmtId="0" fontId="3" fillId="0" borderId="0" xfId="0" applyFont="1" applyAlignment="1" applyProtection="1">
      <alignment horizontal="left" wrapText="1"/>
    </xf>
    <xf numFmtId="0" fontId="5" fillId="0" borderId="0" xfId="0" applyFont="1" applyAlignment="1" applyProtection="1">
      <alignment wrapText="1"/>
    </xf>
    <xf numFmtId="0" fontId="5"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Alignment="1" applyProtection="1">
      <alignment wrapText="1"/>
    </xf>
    <xf numFmtId="0" fontId="3" fillId="0" borderId="0" xfId="0" applyFont="1" applyBorder="1" applyAlignment="1" applyProtection="1">
      <alignment horizontal="center" vertical="center"/>
    </xf>
    <xf numFmtId="0" fontId="4" fillId="0" borderId="17" xfId="0" applyFont="1" applyBorder="1" applyAlignment="1" applyProtection="1">
      <alignment horizontal="center"/>
    </xf>
    <xf numFmtId="0" fontId="4" fillId="0" borderId="7" xfId="0" applyFont="1" applyBorder="1" applyAlignment="1" applyProtection="1">
      <alignment horizontal="center"/>
    </xf>
    <xf numFmtId="0" fontId="4" fillId="0" borderId="33" xfId="0" applyFont="1" applyBorder="1" applyAlignment="1" applyProtection="1">
      <alignment horizontal="center"/>
    </xf>
    <xf numFmtId="0" fontId="4" fillId="5" borderId="1" xfId="0" applyFont="1" applyFill="1" applyBorder="1" applyAlignment="1" applyProtection="1">
      <alignment horizontal="center"/>
    </xf>
    <xf numFmtId="0" fontId="4" fillId="5" borderId="3" xfId="0" applyFont="1" applyFill="1" applyBorder="1" applyAlignment="1" applyProtection="1">
      <alignment horizontal="center"/>
    </xf>
    <xf numFmtId="0" fontId="4" fillId="5" borderId="4" xfId="0" applyFont="1" applyFill="1" applyBorder="1" applyAlignment="1" applyProtection="1">
      <alignment horizontal="center"/>
    </xf>
    <xf numFmtId="0" fontId="4" fillId="6" borderId="1" xfId="0" applyFont="1" applyFill="1" applyBorder="1" applyAlignment="1" applyProtection="1">
      <alignment horizontal="center"/>
    </xf>
    <xf numFmtId="0" fontId="4" fillId="6" borderId="3" xfId="0" applyFont="1" applyFill="1" applyBorder="1" applyAlignment="1" applyProtection="1">
      <alignment horizontal="center"/>
    </xf>
    <xf numFmtId="0" fontId="4" fillId="6" borderId="4" xfId="0" applyFont="1" applyFill="1" applyBorder="1" applyAlignment="1" applyProtection="1">
      <alignment horizontal="center"/>
    </xf>
    <xf numFmtId="0" fontId="4" fillId="7" borderId="1" xfId="0" applyFont="1" applyFill="1" applyBorder="1" applyAlignment="1" applyProtection="1">
      <alignment horizontal="center"/>
    </xf>
    <xf numFmtId="0" fontId="4" fillId="7" borderId="3" xfId="0" applyFont="1" applyFill="1" applyBorder="1" applyAlignment="1" applyProtection="1">
      <alignment horizontal="center"/>
    </xf>
    <xf numFmtId="0" fontId="4" fillId="7" borderId="4" xfId="0" applyFont="1" applyFill="1" applyBorder="1" applyAlignment="1" applyProtection="1">
      <alignment horizontal="center"/>
    </xf>
    <xf numFmtId="0" fontId="7" fillId="0" borderId="0" xfId="0" applyFont="1" applyBorder="1" applyAlignment="1" applyProtection="1">
      <alignment horizontal="center" vertical="center"/>
    </xf>
    <xf numFmtId="0" fontId="4" fillId="0" borderId="1" xfId="2" applyFont="1" applyFill="1" applyBorder="1" applyAlignment="1" applyProtection="1">
      <alignment vertical="top"/>
      <protection locked="0"/>
    </xf>
    <xf numFmtId="0" fontId="4" fillId="0" borderId="3" xfId="2" applyFont="1" applyFill="1" applyBorder="1" applyAlignment="1" applyProtection="1">
      <alignment vertical="top"/>
      <protection locked="0"/>
    </xf>
    <xf numFmtId="0" fontId="4" fillId="0" borderId="4" xfId="2" applyFont="1" applyFill="1" applyBorder="1" applyAlignment="1" applyProtection="1">
      <alignment vertical="top"/>
      <protection locked="0"/>
    </xf>
    <xf numFmtId="0" fontId="3" fillId="0" borderId="1" xfId="2" applyFont="1" applyFill="1" applyBorder="1" applyAlignment="1" applyProtection="1">
      <alignment vertical="top"/>
    </xf>
    <xf numFmtId="0" fontId="3" fillId="0" borderId="3" xfId="2" applyFont="1" applyFill="1" applyBorder="1" applyAlignment="1" applyProtection="1">
      <alignment vertical="top"/>
    </xf>
    <xf numFmtId="0" fontId="3" fillId="0" borderId="4" xfId="2" applyFont="1" applyFill="1" applyBorder="1" applyAlignment="1" applyProtection="1">
      <alignment vertical="top"/>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6" borderId="1"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4" fillId="5" borderId="2" xfId="0" applyFont="1" applyFill="1" applyBorder="1" applyAlignment="1" applyProtection="1"/>
    <xf numFmtId="0" fontId="3" fillId="5" borderId="2" xfId="0" applyFont="1" applyFill="1" applyBorder="1" applyAlignment="1" applyProtection="1"/>
    <xf numFmtId="0" fontId="4" fillId="5" borderId="2" xfId="0" applyFont="1" applyFill="1" applyBorder="1" applyAlignment="1" applyProtection="1">
      <alignment horizontal="center"/>
    </xf>
    <xf numFmtId="0" fontId="4" fillId="6" borderId="2" xfId="0" applyFont="1" applyFill="1" applyBorder="1" applyAlignment="1" applyProtection="1">
      <alignment horizontal="center"/>
    </xf>
    <xf numFmtId="0" fontId="4" fillId="6" borderId="2" xfId="0" applyFont="1" applyFill="1" applyBorder="1" applyAlignment="1" applyProtection="1"/>
    <xf numFmtId="0" fontId="4" fillId="9" borderId="0" xfId="0" applyFont="1" applyFill="1" applyBorder="1" applyAlignment="1" applyProtection="1">
      <alignment horizontal="center"/>
    </xf>
    <xf numFmtId="0" fontId="4" fillId="5" borderId="1" xfId="0" applyFont="1" applyFill="1" applyBorder="1" applyAlignment="1" applyProtection="1">
      <alignment horizontal="left"/>
    </xf>
    <xf numFmtId="0" fontId="4" fillId="5" borderId="3" xfId="0" applyFont="1" applyFill="1" applyBorder="1" applyAlignment="1" applyProtection="1">
      <alignment horizontal="left"/>
    </xf>
    <xf numFmtId="0" fontId="7" fillId="0" borderId="0" xfId="0" applyFont="1" applyAlignment="1" applyProtection="1">
      <alignment horizontal="left"/>
      <protection locked="0"/>
    </xf>
    <xf numFmtId="0" fontId="7" fillId="0" borderId="0" xfId="0" applyFont="1" applyAlignment="1" applyProtection="1">
      <alignment horizontal="right"/>
      <protection locked="0"/>
    </xf>
    <xf numFmtId="167" fontId="3" fillId="0" borderId="0" xfId="0" applyNumberFormat="1" applyFont="1" applyBorder="1" applyAlignment="1" applyProtection="1">
      <alignment horizontal="right" indent="15"/>
    </xf>
    <xf numFmtId="167" fontId="3" fillId="0" borderId="0" xfId="0" applyNumberFormat="1" applyFont="1" applyBorder="1" applyAlignment="1" applyProtection="1">
      <alignment horizontal="right" vertical="top" indent="15"/>
    </xf>
    <xf numFmtId="0" fontId="3" fillId="0" borderId="0" xfId="0" applyFont="1" applyBorder="1" applyAlignment="1" applyProtection="1">
      <alignment wrapText="1"/>
    </xf>
  </cellXfs>
  <cellStyles count="4">
    <cellStyle name="Goed" xfId="2" builtinId="26"/>
    <cellStyle name="Komma" xfId="1" builtinId="3"/>
    <cellStyle name="Procent" xfId="3" builtinId="5"/>
    <cellStyle name="Standaard" xfId="0" builtinId="0"/>
  </cellStyles>
  <dxfs count="143">
    <dxf>
      <fill>
        <patternFill>
          <bgColor rgb="FFFF0000"/>
        </patternFill>
      </fill>
    </dxf>
    <dxf>
      <fill>
        <patternFill>
          <bgColor rgb="FFFFF4D9"/>
        </patternFill>
      </fill>
    </dxf>
    <dxf>
      <fill>
        <patternFill>
          <bgColor rgb="FFFF0000"/>
        </patternFill>
      </fill>
    </dxf>
    <dxf>
      <fill>
        <patternFill>
          <bgColor rgb="FFFF0000"/>
        </patternFill>
      </fill>
    </dxf>
    <dxf>
      <fill>
        <patternFill>
          <bgColor rgb="FFFF0000"/>
        </patternFill>
      </fill>
    </dxf>
    <dxf>
      <fill>
        <patternFill>
          <bgColor rgb="FFFFF4D9"/>
        </patternFill>
      </fill>
    </dxf>
    <dxf>
      <fill>
        <patternFill>
          <bgColor rgb="FFFFF4D9"/>
        </patternFill>
      </fill>
    </dxf>
    <dxf>
      <fill>
        <patternFill>
          <bgColor rgb="FFFF0000"/>
        </patternFill>
      </fill>
    </dxf>
    <dxf>
      <fill>
        <patternFill>
          <bgColor rgb="FFFFF4D9"/>
        </patternFill>
      </fill>
    </dxf>
    <dxf>
      <font>
        <color theme="0"/>
      </font>
    </dxf>
    <dxf>
      <fill>
        <patternFill>
          <bgColor rgb="FFFF0000"/>
        </patternFill>
      </fill>
    </dxf>
    <dxf>
      <fill>
        <patternFill>
          <bgColor rgb="FFFFF4D9"/>
        </patternFill>
      </fill>
    </dxf>
    <dxf>
      <font>
        <color theme="0"/>
      </font>
    </dxf>
    <dxf>
      <fill>
        <patternFill>
          <bgColor rgb="FFFF0000"/>
        </patternFill>
      </fill>
    </dxf>
    <dxf>
      <fill>
        <patternFill>
          <bgColor rgb="FFFFF4D9"/>
        </patternFill>
      </fill>
    </dxf>
    <dxf>
      <fill>
        <patternFill>
          <bgColor rgb="FFFFF4D9"/>
        </patternFill>
      </fill>
    </dxf>
    <dxf>
      <fill>
        <patternFill>
          <bgColor rgb="FFFFF4D9"/>
        </patternFill>
      </fill>
    </dxf>
    <dxf>
      <fill>
        <patternFill>
          <bgColor rgb="FFFF0000"/>
        </patternFill>
      </fill>
    </dxf>
    <dxf>
      <fill>
        <patternFill>
          <bgColor rgb="FFFFF4D9"/>
        </patternFill>
      </fill>
    </dxf>
    <dxf>
      <font>
        <color theme="0"/>
      </font>
    </dxf>
    <dxf>
      <fill>
        <patternFill>
          <bgColor rgb="FFFFF4D9"/>
        </patternFill>
      </fill>
    </dxf>
    <dxf>
      <fill>
        <patternFill>
          <bgColor rgb="FFFF0000"/>
        </patternFill>
      </fill>
    </dxf>
    <dxf>
      <font>
        <color theme="0"/>
      </font>
    </dxf>
    <dxf>
      <fill>
        <patternFill>
          <bgColor rgb="FFFF0000"/>
        </patternFill>
      </fill>
    </dxf>
    <dxf>
      <fill>
        <patternFill>
          <bgColor rgb="FFFFF4D9"/>
        </patternFill>
      </fill>
    </dxf>
    <dxf>
      <fill>
        <patternFill>
          <bgColor rgb="FFFFF4D9"/>
        </patternFill>
      </fill>
    </dxf>
    <dxf>
      <fill>
        <patternFill>
          <bgColor rgb="FFFFF4D9"/>
        </patternFill>
      </fill>
    </dxf>
    <dxf>
      <fill>
        <patternFill>
          <bgColor rgb="FFFF0000"/>
        </patternFill>
      </fill>
    </dxf>
    <dxf>
      <fill>
        <patternFill>
          <bgColor rgb="FFFFF4D9"/>
        </patternFill>
      </fill>
    </dxf>
    <dxf>
      <font>
        <color theme="0"/>
      </font>
    </dxf>
    <dxf>
      <fill>
        <patternFill>
          <bgColor rgb="FFFFF4D9"/>
        </patternFill>
      </fill>
    </dxf>
    <dxf>
      <font>
        <color theme="0"/>
      </font>
    </dxf>
    <dxf>
      <fill>
        <patternFill>
          <bgColor rgb="FFFF0000"/>
        </patternFill>
      </fill>
    </dxf>
    <dxf>
      <fill>
        <patternFill>
          <bgColor rgb="FFFFF4D9"/>
        </patternFill>
      </fill>
    </dxf>
    <dxf>
      <fill>
        <patternFill>
          <bgColor rgb="FFFF0000"/>
        </patternFill>
      </fill>
    </dxf>
    <dxf>
      <fill>
        <patternFill>
          <bgColor rgb="FFFFF4D9"/>
        </patternFill>
      </fill>
    </dxf>
    <dxf>
      <fill>
        <patternFill>
          <bgColor rgb="FFFFF4D9"/>
        </patternFill>
      </fill>
    </dxf>
    <dxf>
      <fill>
        <patternFill>
          <bgColor rgb="FFFF0000"/>
        </patternFill>
      </fill>
    </dxf>
    <dxf>
      <fill>
        <patternFill>
          <bgColor rgb="FFFFF4D9"/>
        </patternFill>
      </fill>
    </dxf>
    <dxf>
      <font>
        <color theme="0"/>
      </font>
    </dxf>
    <dxf>
      <fill>
        <patternFill>
          <bgColor rgb="FFFFF4D9"/>
        </patternFill>
      </fill>
    </dxf>
    <dxf>
      <font>
        <color theme="0"/>
      </font>
    </dxf>
    <dxf>
      <fill>
        <patternFill>
          <bgColor rgb="FFFF0000"/>
        </patternFill>
      </fill>
    </dxf>
    <dxf>
      <fill>
        <patternFill>
          <bgColor rgb="FFFFF4D9"/>
        </patternFill>
      </fill>
    </dxf>
    <dxf>
      <fill>
        <patternFill>
          <bgColor rgb="FFFF0000"/>
        </patternFill>
      </fill>
    </dxf>
    <dxf>
      <fill>
        <patternFill>
          <bgColor rgb="FFFFF4D9"/>
        </patternFill>
      </fill>
    </dxf>
    <dxf>
      <fill>
        <patternFill>
          <bgColor rgb="FFFF0000"/>
        </patternFill>
      </fill>
    </dxf>
    <dxf>
      <fill>
        <patternFill>
          <bgColor rgb="FFFFF4D9"/>
        </patternFill>
      </fill>
    </dxf>
    <dxf>
      <font>
        <color theme="0"/>
      </font>
    </dxf>
    <dxf>
      <fill>
        <patternFill>
          <bgColor rgb="FFFFF4D9"/>
        </patternFill>
      </fill>
    </dxf>
    <dxf>
      <font>
        <color theme="0"/>
      </font>
    </dxf>
    <dxf>
      <fill>
        <patternFill>
          <bgColor rgb="FFFF0000"/>
        </patternFill>
      </fill>
    </dxf>
    <dxf>
      <fill>
        <patternFill>
          <bgColor rgb="FFFFF4D9"/>
        </patternFill>
      </fill>
    </dxf>
    <dxf>
      <fill>
        <patternFill>
          <bgColor rgb="FFFF0000"/>
        </patternFill>
      </fill>
    </dxf>
    <dxf>
      <fill>
        <patternFill>
          <bgColor rgb="FFFFF4D9"/>
        </patternFill>
      </fill>
    </dxf>
    <dxf>
      <fill>
        <patternFill>
          <bgColor rgb="FFFF0000"/>
        </patternFill>
      </fill>
    </dxf>
    <dxf>
      <fill>
        <patternFill>
          <bgColor rgb="FFFFF4D9"/>
        </patternFill>
      </fill>
    </dxf>
    <dxf>
      <font>
        <color theme="0"/>
      </font>
    </dxf>
    <dxf>
      <fill>
        <patternFill>
          <bgColor rgb="FFFF0000"/>
        </patternFill>
      </fill>
    </dxf>
    <dxf>
      <fill>
        <patternFill>
          <bgColor rgb="FFFFF4D9"/>
        </patternFill>
      </fill>
    </dxf>
    <dxf>
      <fill>
        <patternFill>
          <bgColor rgb="FFFF0000"/>
        </patternFill>
      </fill>
    </dxf>
    <dxf>
      <fill>
        <patternFill>
          <bgColor rgb="FFFFF4D9"/>
        </patternFill>
      </fill>
    </dxf>
    <dxf>
      <fill>
        <patternFill>
          <bgColor rgb="FFFF0000"/>
        </patternFill>
      </fill>
    </dxf>
    <dxf>
      <fill>
        <patternFill>
          <bgColor rgb="FFFFF4D9"/>
        </patternFill>
      </fill>
    </dxf>
    <dxf>
      <fill>
        <patternFill>
          <bgColor rgb="FFFFF4D9"/>
        </patternFill>
      </fill>
    </dxf>
    <dxf>
      <fill>
        <patternFill>
          <bgColor rgb="FFFFF4D9"/>
        </patternFill>
      </fill>
    </dxf>
    <dxf>
      <fill>
        <patternFill>
          <bgColor rgb="FFFFF4D9"/>
        </patternFill>
      </fill>
    </dxf>
    <dxf>
      <fill>
        <patternFill>
          <bgColor rgb="FFFF0000"/>
        </patternFill>
      </fill>
    </dxf>
    <dxf>
      <fill>
        <patternFill>
          <bgColor rgb="FFFF0000"/>
        </patternFill>
      </fill>
    </dxf>
    <dxf>
      <fill>
        <patternFill>
          <bgColor rgb="FFFFF4D9"/>
        </patternFill>
      </fill>
    </dxf>
    <dxf>
      <fill>
        <patternFill>
          <bgColor rgb="FFFF0000"/>
        </patternFill>
      </fill>
    </dxf>
    <dxf>
      <font>
        <color theme="0"/>
      </font>
      <fill>
        <patternFill>
          <bgColor theme="0"/>
        </patternFill>
      </fill>
      <border>
        <left/>
        <right/>
        <top/>
        <bottom/>
        <vertical/>
        <horizontal/>
      </border>
    </dxf>
    <dxf>
      <fill>
        <patternFill>
          <bgColor rgb="FFFF0000"/>
        </patternFill>
      </fill>
    </dxf>
    <dxf>
      <border>
        <left/>
        <right/>
        <top/>
        <bottom/>
        <vertical/>
        <horizontal/>
      </border>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fill>
        <patternFill patternType="none">
          <bgColor auto="1"/>
        </patternFill>
      </fill>
    </dxf>
    <dxf>
      <font>
        <color theme="1"/>
      </font>
    </dxf>
    <dxf>
      <border>
        <left/>
        <right/>
        <top/>
        <bottom/>
        <vertical/>
        <horizontal/>
      </border>
    </dxf>
    <dxf>
      <fill>
        <patternFill>
          <bgColor rgb="FFFFF4D9"/>
        </patternFill>
      </fill>
    </dxf>
    <dxf>
      <font>
        <color auto="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4D9"/>
        </patternFill>
      </fill>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strike val="0"/>
        <condense val="0"/>
        <extend val="0"/>
        <outline val="0"/>
        <shadow val="0"/>
        <u val="none"/>
        <vertAlign val="baseline"/>
        <sz val="9"/>
        <color theme="1"/>
        <name val="Arial"/>
        <scheme val="none"/>
      </font>
      <border diagonalUp="0" diagonalDown="0" outline="0">
        <left style="thin">
          <color indexed="64"/>
        </left>
        <right/>
        <top/>
        <bottom/>
      </border>
      <protection locked="1" hidden="0"/>
    </dxf>
    <dxf>
      <font>
        <b val="0"/>
        <i val="0"/>
        <strike val="0"/>
        <condense val="0"/>
        <extend val="0"/>
        <outline val="0"/>
        <shadow val="0"/>
        <u val="none"/>
        <vertAlign val="baseline"/>
        <sz val="9"/>
        <color theme="1"/>
        <name val="Arial"/>
        <scheme val="none"/>
      </font>
      <alignment horizontal="left" vertical="center" textRotation="0" wrapText="0" indent="1" justifyLastLine="0" shrinkToFit="0" readingOrder="0"/>
      <border diagonalUp="0" diagonalDown="0" outline="0">
        <left/>
        <right style="thin">
          <color indexed="64"/>
        </right>
        <top/>
        <bottom/>
      </border>
      <protection locked="1" hidden="0"/>
    </dxf>
    <dxf>
      <border outline="0">
        <left style="thin">
          <color indexed="64"/>
        </left>
        <right style="thin">
          <color indexed="64"/>
        </right>
        <bottom style="thin">
          <color indexed="64"/>
        </bottom>
      </border>
    </dxf>
    <dxf>
      <protection locked="1" hidden="0"/>
    </dxf>
    <dxf>
      <border outline="0">
        <bottom style="thin">
          <color indexed="64"/>
        </bottom>
      </border>
    </dxf>
    <dxf>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Arial"/>
        <scheme val="none"/>
      </font>
      <numFmt numFmtId="33" formatCode="_ * #,##0_ ;_ * \-#,##0_ ;_ * &quot;-&quot;_ ;_ @_ "/>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33" formatCode="_ * #,##0_ ;_ * \-#,##0_ ;_ * &quot;-&quot;_ ;_ @_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33" formatCode="_ * #,##0_ ;_ * \-#,##0_ ;_ * &quot;-&quot;_ ;_ @_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33" formatCode="_ * #,##0_ ;_ * \-#,##0_ ;_ * &quot;-&quot;_ ;_ @_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hair">
          <color indexed="64"/>
        </top>
        <bottom style="hair">
          <color indexed="64"/>
        </bottom>
      </border>
      <protection locked="1" hidden="0"/>
    </dxf>
    <dxf>
      <border outline="0">
        <left style="thin">
          <color indexed="64"/>
        </left>
        <right style="thin">
          <color indexed="64"/>
        </right>
        <top style="thin">
          <color indexed="64"/>
        </top>
        <bottom style="hair">
          <color indexed="64"/>
        </bottom>
      </border>
    </dxf>
    <dxf>
      <protection locked="1" hidden="0"/>
    </dxf>
    <dxf>
      <border outline="0">
        <bottom style="thin">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Arial"/>
        <scheme val="none"/>
      </font>
      <numFmt numFmtId="6" formatCode="#,##0;[Red]\-#,##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theme="1"/>
        <name val="Arial"/>
        <scheme val="none"/>
      </font>
      <numFmt numFmtId="33" formatCode="_ * #,##0_ ;_ * \-#,##0_ ;_ * &quot;-&quot;_ ;_ @_ "/>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33" formatCode="_ * #,##0_ ;_ * \-#,##0_ ;_ * &quot;-&quot;_ ;_ @_ "/>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numFmt numFmtId="33" formatCode="_ * #,##0_ ;_ * \-#,##0_ ;_ * &quot;-&quot;_ ;_ @_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1" indent="0" justifyLastLine="0" shrinkToFit="0" readingOrder="0"/>
      <protection locked="1" hidden="0"/>
    </dxf>
    <dxf>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val="0"/>
        <strike val="0"/>
        <condense val="0"/>
        <extend val="0"/>
        <outline val="0"/>
        <shadow val="0"/>
        <u val="none"/>
        <vertAlign val="baseline"/>
        <sz val="10"/>
        <color theme="1"/>
        <name val="Arial"/>
        <scheme val="none"/>
      </font>
      <numFmt numFmtId="33" formatCode="_ * #,##0_ ;_ * \-#,##0_ ;_ * &quot;-&quot;_ ;_ @_ "/>
      <border diagonalUp="0" diagonalDown="0" outline="0">
        <left style="thin">
          <color indexed="64"/>
        </left>
        <right/>
        <top/>
        <bottom/>
      </border>
      <protection locked="1" hidden="0"/>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val="0"/>
        <strike val="0"/>
        <condense val="0"/>
        <extend val="0"/>
        <outline val="0"/>
        <shadow val="0"/>
        <u val="none"/>
        <vertAlign val="baseline"/>
        <sz val="9"/>
        <color theme="1"/>
        <name val="Arial"/>
        <scheme val="none"/>
      </font>
      <numFmt numFmtId="33" formatCode="_ * #,##0_ ;_ * \-#,##0_ ;_ * &quot;-&quot;_ ;_ @_ "/>
      <alignment horizontal="left" vertical="center" textRotation="0" wrapText="0" indent="1" justifyLastLine="0" shrinkToFit="0" readingOrder="0"/>
      <protection locked="1" hidden="0"/>
    </dxf>
    <dxf>
      <font>
        <b val="0"/>
        <i val="0"/>
        <strike val="0"/>
        <condense val="0"/>
        <extend val="0"/>
        <outline val="0"/>
        <shadow val="0"/>
        <u val="none"/>
        <vertAlign val="baseline"/>
        <sz val="10"/>
        <color theme="1"/>
        <name val="Arial"/>
        <scheme val="none"/>
      </font>
      <protection locked="1" hidden="0"/>
    </dxf>
    <dxf>
      <font>
        <b val="0"/>
        <i val="0"/>
        <strike val="0"/>
        <condense val="0"/>
        <extend val="0"/>
        <outline val="0"/>
        <shadow val="0"/>
        <u val="none"/>
        <vertAlign val="baseline"/>
        <sz val="10"/>
        <color theme="1"/>
        <name val="Arial"/>
        <scheme val="none"/>
      </font>
      <protection locked="1" hidden="0"/>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val="0"/>
        <strike val="0"/>
        <condense val="0"/>
        <extend val="0"/>
        <outline val="0"/>
        <shadow val="0"/>
        <u val="none"/>
        <vertAlign val="baseline"/>
        <sz val="10"/>
        <color theme="1"/>
        <name val="Arial"/>
        <scheme val="none"/>
      </font>
      <numFmt numFmtId="33" formatCode="_ * #,##0_ ;_ * \-#,##0_ ;_ * &quot;-&quot;_ ;_ @_ "/>
      <protection locked="1" hidden="0"/>
    </dxf>
    <dxf>
      <font>
        <b val="0"/>
        <i val="0"/>
        <strike val="0"/>
        <condense val="0"/>
        <extend val="0"/>
        <outline val="0"/>
        <shadow val="0"/>
        <u val="none"/>
        <vertAlign val="baseline"/>
        <sz val="9"/>
        <color theme="1"/>
        <name val="Arial"/>
        <scheme val="none"/>
      </font>
      <numFmt numFmtId="0" formatCode="General"/>
      <alignment horizontal="left" vertical="center" textRotation="0" wrapText="0" indent="1" justifyLastLine="0" shrinkToFit="0" readingOrder="0"/>
      <protection locked="1" hidden="0"/>
    </dxf>
    <dxf>
      <font>
        <b val="0"/>
        <i val="0"/>
        <strike val="0"/>
        <condense val="0"/>
        <extend val="0"/>
        <outline val="0"/>
        <shadow val="0"/>
        <u val="none"/>
        <vertAlign val="baseline"/>
        <sz val="10"/>
        <color theme="1"/>
        <name val="Arial"/>
        <scheme val="none"/>
      </font>
      <protection locked="1" hidden="0"/>
    </dxf>
    <dxf>
      <font>
        <b val="0"/>
        <i val="0"/>
        <strike val="0"/>
        <condense val="0"/>
        <extend val="0"/>
        <outline val="0"/>
        <shadow val="0"/>
        <u val="none"/>
        <vertAlign val="baseline"/>
        <sz val="10"/>
        <color theme="1"/>
        <name val="Arial"/>
        <scheme val="none"/>
      </font>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0"/>
        <color auto="1"/>
        <name val="Arial"/>
        <scheme val="none"/>
      </font>
      <numFmt numFmtId="166" formatCode="_ * #,##0.00_ ;_ * \-#,##0.00_ ;_ * &quot;-&quot;_ ;_ @_ "/>
      <alignment horizontal="general" vertical="bottom" textRotation="0" wrapText="0" indent="0" justifyLastLine="0" shrinkToFit="0" readingOrder="0"/>
      <border diagonalUp="0" diagonalDown="0" outline="0">
        <left/>
        <right style="medium">
          <color indexed="64"/>
        </right>
        <top/>
        <bottom/>
      </border>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border diagonalUp="0" diagonalDown="0" outline="0">
        <left/>
        <right/>
        <top/>
        <bottom style="double">
          <color indexed="64"/>
        </bottom>
      </border>
      <protection locked="1" hidden="0"/>
    </dxf>
    <dxf>
      <font>
        <b val="0"/>
        <i val="0"/>
        <strike val="0"/>
        <condense val="0"/>
        <extend val="0"/>
        <outline val="0"/>
        <shadow val="0"/>
        <u val="none"/>
        <vertAlign val="baseline"/>
        <sz val="10"/>
        <color auto="1"/>
        <name val="Arial"/>
        <scheme val="none"/>
      </font>
      <numFmt numFmtId="33" formatCode="_ * #,##0_ ;_ * \-#,##0_ ;_ * &quot;-&quot;_ ;_ @_ "/>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protection locked="1" hidden="0"/>
    </dxf>
    <dxf>
      <font>
        <b/>
        <i val="0"/>
        <strike val="0"/>
        <condense val="0"/>
        <extend val="0"/>
        <outline val="0"/>
        <shadow val="0"/>
        <u val="none"/>
        <vertAlign val="baseline"/>
        <sz val="10"/>
        <color auto="1"/>
        <name val="Arial"/>
        <scheme val="none"/>
      </font>
      <alignment horizontal="left" vertical="center" textRotation="0" wrapText="0" indent="0" justifyLastLine="0" shrinkToFit="0" readingOrder="0"/>
      <protection locked="1" hidden="0"/>
    </dxf>
  </dxfs>
  <tableStyles count="0" defaultTableStyle="TableStyleMedium2" defaultPivotStyle="PivotStyleLight16"/>
  <colors>
    <mruColors>
      <color rgb="FF82CD9B"/>
      <color rgb="FF7DA8FF"/>
      <color rgb="FFC8C3C0"/>
      <color rgb="FFFFC428"/>
      <color rgb="FFD1E0FF"/>
      <color rgb="FFC6E8D1"/>
      <color rgb="FF9BBCFF"/>
      <color rgb="FFFFF4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fmlaLink="$B$52" noThreeD="1"/>
</file>

<file path=xl/ctrlProps/ctrlProp2.xml><?xml version="1.0" encoding="utf-8"?>
<formControlPr xmlns="http://schemas.microsoft.com/office/spreadsheetml/2009/9/main" objectType="CheckBox" fmlaLink="$P$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49</xdr:row>
          <xdr:rowOff>133350</xdr:rowOff>
        </xdr:from>
        <xdr:to>
          <xdr:col>4</xdr:col>
          <xdr:colOff>76200</xdr:colOff>
          <xdr:row>51</xdr:row>
          <xdr:rowOff>19050</xdr:rowOff>
        </xdr:to>
        <xdr:sp macro="" textlink="">
          <xdr:nvSpPr>
            <xdr:cNvPr id="4097" name="Check Box 1" descr="Klik hier om de invulvelden te arceren"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13</xdr:col>
      <xdr:colOff>0</xdr:colOff>
      <xdr:row>0</xdr:row>
      <xdr:rowOff>0</xdr:rowOff>
    </xdr:from>
    <xdr:to>
      <xdr:col>14</xdr:col>
      <xdr:colOff>1914524</xdr:colOff>
      <xdr:row>9</xdr:row>
      <xdr:rowOff>32879</xdr:rowOff>
    </xdr:to>
    <xdr:pic>
      <xdr:nvPicPr>
        <xdr:cNvPr id="7" name="Afbeelding 6" title="Logo Regieorgaan S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86650" y="0"/>
          <a:ext cx="2524124" cy="1490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4" name="Afbeelding 3" title="Logo Regieorgaan S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4" name="Afbeelding 3" title="Logo Regieorgaan S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590550</xdr:colOff>
      <xdr:row>1</xdr:row>
      <xdr:rowOff>19050</xdr:rowOff>
    </xdr:from>
    <xdr:to>
      <xdr:col>7</xdr:col>
      <xdr:colOff>638175</xdr:colOff>
      <xdr:row>8</xdr:row>
      <xdr:rowOff>95250</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6525" y="219075"/>
          <a:ext cx="2171700" cy="12096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485775</xdr:colOff>
          <xdr:row>0</xdr:row>
          <xdr:rowOff>171450</xdr:rowOff>
        </xdr:from>
        <xdr:to>
          <xdr:col>14</xdr:col>
          <xdr:colOff>790575</xdr:colOff>
          <xdr:row>2</xdr:row>
          <xdr:rowOff>28575</xdr:rowOff>
        </xdr:to>
        <xdr:sp macro="" textlink="">
          <xdr:nvSpPr>
            <xdr:cNvPr id="5121" name="Check Box 1" descr="Samenvatting printen"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8</xdr:col>
      <xdr:colOff>146773</xdr:colOff>
      <xdr:row>0</xdr:row>
      <xdr:rowOff>0</xdr:rowOff>
    </xdr:from>
    <xdr:to>
      <xdr:col>9</xdr:col>
      <xdr:colOff>717176</xdr:colOff>
      <xdr:row>6</xdr:row>
      <xdr:rowOff>0</xdr:rowOff>
    </xdr:to>
    <xdr:pic>
      <xdr:nvPicPr>
        <xdr:cNvPr id="3" name="Afbeelding 2" title="Logo Regieorgaan S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3479" y="0"/>
          <a:ext cx="1758227" cy="1008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921124</xdr:colOff>
      <xdr:row>4</xdr:row>
      <xdr:rowOff>134745</xdr:rowOff>
    </xdr:to>
    <xdr:pic>
      <xdr:nvPicPr>
        <xdr:cNvPr id="2" name="Afbeelding 1" title="Logo Regieorgaan S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5" name="Afbeelding 4" title="Logo Regieorgaan S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5" name="Afbeelding 4" title="Logo Regieorgaan S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5" name="Afbeelding 4" title="Logo Regieorgaan S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5" name="Afbeelding 4" title="Logo Regieorgaan S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1378324</xdr:colOff>
      <xdr:row>6</xdr:row>
      <xdr:rowOff>26608</xdr:rowOff>
    </xdr:to>
    <xdr:pic>
      <xdr:nvPicPr>
        <xdr:cNvPr id="4" name="Afbeelding 3" title="Logo Regieorgaan S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8324" cy="81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5" name="Tabel5" displayName="Tabel5" ref="B9:K24" totalsRowShown="0" headerRowDxfId="142" dataDxfId="141">
  <tableColumns count="10">
    <tableColumn id="1" name="Post" dataDxfId="140"/>
    <tableColumn id="2" name="Bedragb" dataDxfId="139"/>
    <tableColumn id="8" name="%b" dataDxfId="138">
      <calculatedColumnFormula>#REF!</calculatedColumnFormula>
    </tableColumn>
    <tableColumn id="3" name="Cofinancieringb" dataDxfId="137"/>
    <tableColumn id="4" name="Gevraagde subsidie" dataDxfId="136"/>
    <tableColumn id="9" name="%s" dataDxfId="135">
      <calculatedColumnFormula>#REF!</calculatedColumnFormula>
    </tableColumn>
    <tableColumn id="5" name="Bedragr" dataDxfId="134">
      <calculatedColumnFormula>SUM(Dekking!M5:M12)</calculatedColumnFormula>
    </tableColumn>
    <tableColumn id="6" name="Cofinancieringr" dataDxfId="133">
      <calculatedColumnFormula>Dekking!N5</calculatedColumnFormula>
    </tableColumn>
    <tableColumn id="7" name="Gerealiseerde subsidie" dataDxfId="132">
      <calculatedColumnFormula>J8+J9</calculatedColumnFormula>
    </tableColumn>
    <tableColumn id="11" name="%r" dataDxfId="131">
      <calculatedColumnFormula>Tabel5[[#This Row],[Gerealiseerde subsidie]]/J12*100</calculatedColumnFormula>
    </tableColumn>
  </tableColumns>
  <tableStyleInfo showFirstColumn="0" showLastColumn="0" showRowStripes="1" showColumnStripes="0"/>
</table>
</file>

<file path=xl/tables/table2.xml><?xml version="1.0" encoding="utf-8"?>
<table xmlns="http://schemas.openxmlformats.org/spreadsheetml/2006/main" id="1" name="Tabel1" displayName="Tabel1" ref="D5:H14" totalsRowShown="0" headerRowDxfId="130" dataDxfId="129">
  <tableColumns count="5">
    <tableColumn id="1" name="Type organisatie" dataDxfId="128">
      <calculatedColumnFormula>'Typen organisatie'!$A2</calculatedColumnFormula>
    </tableColumn>
    <tableColumn id="2" name="Totale kosten" dataDxfId="127">
      <calculatedColumnFormula>SUMIF($D$29:E$128,$D6,E$29:E$128)</calculatedColumnFormula>
    </tableColumn>
    <tableColumn id="3" name="Cofinanciering in kind" dataDxfId="126">
      <calculatedColumnFormula>SUMIF($D$29:F$128,$D6,F$29:F$128)</calculatedColumnFormula>
    </tableColumn>
    <tableColumn id="4" name="Cofinanciering in cash" dataDxfId="125">
      <calculatedColumnFormula>SUMIF($D$29:G$99,$D6,G$29:G$99)</calculatedColumnFormula>
    </tableColumn>
    <tableColumn id="5" name="Subsidie" dataDxfId="124">
      <calculatedColumnFormula>SUMIF($D$29:H$99,$D6,H$29:H$99)</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2" name="Tabel13" displayName="Tabel13" ref="L5:P14" totalsRowShown="0" headerRowDxfId="123" dataDxfId="122">
  <tableColumns count="5">
    <tableColumn id="5" name="Type organisatie" dataDxfId="121">
      <calculatedColumnFormula>'Typen organisatie'!$A2</calculatedColumnFormula>
    </tableColumn>
    <tableColumn id="6" name="Totale kosten" dataDxfId="120">
      <calculatedColumnFormula>SUMIF($L$29:M$128,$L6,M$29:M$58)</calculatedColumnFormula>
    </tableColumn>
    <tableColumn id="7" name="Cofinanciering in kind" dataDxfId="119">
      <calculatedColumnFormula>SUMIF($L$29:N$128,$L6,N$29:N$58)</calculatedColumnFormula>
    </tableColumn>
    <tableColumn id="2" name="Cofinanciering in cash" dataDxfId="118">
      <calculatedColumnFormula>SUMIF($L$29:O$128,$L6,O$29:O$58)</calculatedColumnFormula>
    </tableColumn>
    <tableColumn id="1" name="Subsidie" dataDxfId="91">
      <calculatedColumnFormula>SUMIF($L$29:O$128,$L6,P$29:P$58)</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3" name="Tabel3" displayName="Tabel3" ref="B27:H128" totalsRowShown="0" headerRowDxfId="117" dataDxfId="116">
  <autoFilter ref="B27:H128"/>
  <tableColumns count="7">
    <tableColumn id="1" name="Nr" dataDxfId="115"/>
    <tableColumn id="2" name="Naam" dataDxfId="114"/>
    <tableColumn id="3" name="Organisatietype" dataDxfId="113"/>
    <tableColumn id="4" name="Begrote kosten" dataDxfId="112">
      <calculatedColumnFormula>SUMIF('Werkpakket 1'!$C:$C,$C28,'Werkpakket 1'!$H:$H)+SUMIF('Werkpakket 2'!$C:$C,$C28,'Werkpakket 2'!$H:$H)+SUMIF('Werkpakket 3'!$C:$C,$C28,'Werkpakket 3'!$H:$H)+SUMIF('Werkpakket 4'!$C:$C,$C28,'Werkpakket 4'!$H:$H)+SUMIF('Werkpakket 5'!$C:$C,$C28,'Werkpakket 5'!$H:$H)+SUMIF(Projectmanagement!$C:$C,$C28,Projectmanagement!$H:$H)+SUMIF('Materiële kosten'!C:C,$C28,'Materiële kosten'!D:D)</calculatedColumnFormula>
    </tableColumn>
    <tableColumn id="5" name="Cofinanciering in kind" dataDxfId="111"/>
    <tableColumn id="7" name="Cofinanciering in cash" dataDxfId="110">
      <calculatedColumnFormula>SUM(G29:G128)</calculatedColumnFormula>
    </tableColumn>
    <tableColumn id="6" name="Gevraagde subsidie" dataDxfId="109"/>
  </tableColumns>
  <tableStyleInfo showFirstColumn="0" showLastColumn="0" showRowStripes="1" showColumnStripes="0"/>
</table>
</file>

<file path=xl/tables/table5.xml><?xml version="1.0" encoding="utf-8"?>
<table xmlns="http://schemas.openxmlformats.org/spreadsheetml/2006/main" id="6" name="Tabel6" displayName="Tabel6" ref="J27:P128" totalsRowShown="0" headerRowDxfId="108" dataDxfId="106" headerRowBorderDxfId="107" tableBorderDxfId="105">
  <autoFilter ref="J27:P128"/>
  <tableColumns count="7">
    <tableColumn id="1" name="Nr" dataDxfId="104"/>
    <tableColumn id="2" name="Naam" dataDxfId="103"/>
    <tableColumn id="3" name="Organisatietype" dataDxfId="102"/>
    <tableColumn id="4" name="Gerealiseerde kosten" dataDxfId="101">
      <calculatedColumnFormula>SUMIF('Werkpakket 1'!$C:$C,$K28,'Werkpakket 1'!$L:$L)+SUMIF('Werkpakket 2'!$C:$C,$K28,'Werkpakket 2'!$L:$L)+SUMIF('Werkpakket 3'!$C:$C,$K28,'Werkpakket 3'!$L:$L)+SUMIF('Werkpakket 4'!$C:$C,$K28,'Werkpakket 4'!$L:$L)+SUMIF('Werkpakket 5'!$C:$C,$K28,'Werkpakket 5'!$L:$L)+SUMIF(Projectmanagement!$C:$C,$K28,Projectmanagement!$L:$L)+SUMIF('Materiële kosten'!$C:$C,$K28,'Materiële kosten'!F:F)</calculatedColumnFormula>
    </tableColumn>
    <tableColumn id="5" name="Cofinanciering in kind" dataDxfId="100"/>
    <tableColumn id="7" name="Cofinanciering in cash" dataDxfId="99">
      <calculatedColumnFormula>SUM(O29:O128)</calculatedColumnFormula>
    </tableColumn>
    <tableColumn id="6" name="Gerealiseerde subsidie" dataDxfId="98">
      <calculatedColumnFormula>IF(M28-N28=0, "",M28-N28)</calculatedColumnFormula>
    </tableColumn>
  </tableColumns>
  <tableStyleInfo showFirstColumn="0" showLastColumn="0" showRowStripes="1" showColumnStripes="0"/>
</table>
</file>

<file path=xl/tables/table6.xml><?xml version="1.0" encoding="utf-8"?>
<table xmlns="http://schemas.openxmlformats.org/spreadsheetml/2006/main" id="8" name="Tabel8" displayName="Tabel8" ref="A1:B10" totalsRowShown="0" headerRowDxfId="97" dataDxfId="95" headerRowBorderDxfId="96" tableBorderDxfId="94">
  <autoFilter ref="A1:B10"/>
  <tableColumns count="2">
    <tableColumn id="1" name="Type organisatie" dataDxfId="93"/>
    <tableColumn id="2" name="Toelichting" dataDxfId="92"/>
  </tableColumns>
  <tableStyleInfo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2CD9B"/>
  </sheetPr>
  <dimension ref="B2:S68"/>
  <sheetViews>
    <sheetView showGridLines="0" tabSelected="1" zoomScale="85" zoomScaleNormal="85" workbookViewId="0">
      <selection activeCell="B8" sqref="B8"/>
    </sheetView>
  </sheetViews>
  <sheetFormatPr defaultColWidth="9.140625" defaultRowHeight="12.75"/>
  <cols>
    <col min="1" max="1" width="2" style="7" customWidth="1"/>
    <col min="2" max="2" width="11" style="7" customWidth="1"/>
    <col min="3" max="3" width="10.5703125" style="7" customWidth="1"/>
    <col min="4" max="4" width="3.42578125" style="7" customWidth="1"/>
    <col min="5" max="5" width="12.140625" style="7" customWidth="1"/>
    <col min="6" max="7" width="9.140625" style="7"/>
    <col min="8" max="8" width="9.42578125" style="7" bestFit="1" customWidth="1"/>
    <col min="9" max="14" width="9.140625" style="7"/>
    <col min="15" max="15" width="32" style="7" customWidth="1"/>
    <col min="16" max="16384" width="9.140625" style="7"/>
  </cols>
  <sheetData>
    <row r="2" spans="2:19">
      <c r="B2" s="39" t="s">
        <v>51</v>
      </c>
    </row>
    <row r="4" spans="2:19">
      <c r="B4" s="39" t="s">
        <v>65</v>
      </c>
      <c r="H4" s="57"/>
    </row>
    <row r="5" spans="2:19">
      <c r="B5" s="189" t="str">
        <f>F57</f>
        <v>Building Transformation Capacities</v>
      </c>
      <c r="H5" s="57"/>
    </row>
    <row r="6" spans="2:19">
      <c r="B6" s="101" t="s">
        <v>171</v>
      </c>
    </row>
    <row r="7" spans="2:19">
      <c r="B7" s="284"/>
    </row>
    <row r="9" spans="2:19">
      <c r="B9" s="39" t="s">
        <v>152</v>
      </c>
      <c r="Q9" s="41"/>
    </row>
    <row r="10" spans="2:19" ht="38.25" customHeight="1">
      <c r="B10" s="343" t="s">
        <v>167</v>
      </c>
      <c r="C10" s="343"/>
      <c r="D10" s="343"/>
      <c r="E10" s="343"/>
      <c r="F10" s="343"/>
      <c r="G10" s="343"/>
      <c r="H10" s="343"/>
      <c r="I10" s="343"/>
      <c r="J10" s="343"/>
      <c r="K10" s="343"/>
      <c r="L10" s="343"/>
      <c r="M10" s="343"/>
      <c r="N10" s="343"/>
      <c r="O10" s="343"/>
      <c r="P10" s="40"/>
      <c r="Q10" s="40"/>
      <c r="R10" s="40"/>
      <c r="S10" s="40"/>
    </row>
    <row r="12" spans="2:19" s="101" customFormat="1">
      <c r="B12" s="39" t="s">
        <v>121</v>
      </c>
    </row>
    <row r="13" spans="2:19" s="101" customFormat="1" ht="102.75" customHeight="1">
      <c r="B13" s="347" t="s">
        <v>158</v>
      </c>
      <c r="C13" s="347"/>
      <c r="D13" s="347"/>
      <c r="E13" s="347"/>
      <c r="F13" s="347"/>
      <c r="G13" s="347"/>
      <c r="H13" s="347"/>
      <c r="I13" s="347"/>
      <c r="J13" s="347"/>
      <c r="K13" s="347"/>
      <c r="L13" s="347"/>
      <c r="M13" s="347"/>
      <c r="N13" s="347"/>
      <c r="O13" s="347"/>
    </row>
    <row r="14" spans="2:19" s="101" customFormat="1"/>
    <row r="15" spans="2:19" s="101" customFormat="1">
      <c r="B15" s="39" t="s">
        <v>86</v>
      </c>
    </row>
    <row r="16" spans="2:19" s="101" customFormat="1">
      <c r="B16" s="284" t="s">
        <v>27</v>
      </c>
    </row>
    <row r="17" spans="2:17" ht="26.25" customHeight="1">
      <c r="B17" s="344" t="s">
        <v>134</v>
      </c>
      <c r="C17" s="344"/>
      <c r="D17" s="344"/>
      <c r="E17" s="344"/>
      <c r="F17" s="344"/>
      <c r="G17" s="344"/>
      <c r="H17" s="344"/>
      <c r="I17" s="344"/>
      <c r="J17" s="344"/>
      <c r="K17" s="344"/>
      <c r="L17" s="344"/>
      <c r="M17" s="344"/>
      <c r="N17" s="344"/>
      <c r="O17" s="344"/>
      <c r="Q17" s="41"/>
    </row>
    <row r="18" spans="2:17" s="101" customFormat="1" ht="25.5" customHeight="1">
      <c r="B18" s="344" t="s">
        <v>159</v>
      </c>
      <c r="C18" s="344"/>
      <c r="D18" s="344"/>
      <c r="E18" s="344"/>
      <c r="F18" s="344"/>
      <c r="G18" s="344"/>
      <c r="H18" s="344"/>
      <c r="I18" s="344"/>
      <c r="J18" s="344"/>
      <c r="K18" s="344"/>
      <c r="L18" s="344"/>
      <c r="M18" s="344"/>
      <c r="N18" s="344"/>
      <c r="O18" s="344"/>
    </row>
    <row r="19" spans="2:17" s="101" customFormat="1">
      <c r="B19" s="346" t="s">
        <v>160</v>
      </c>
      <c r="C19" s="346"/>
      <c r="D19" s="346"/>
      <c r="E19" s="346"/>
      <c r="F19" s="346"/>
      <c r="G19" s="346"/>
      <c r="H19" s="346"/>
      <c r="I19" s="346"/>
      <c r="J19" s="346"/>
      <c r="K19" s="346"/>
      <c r="L19" s="346"/>
      <c r="M19" s="346"/>
      <c r="N19" s="346"/>
      <c r="O19" s="346"/>
    </row>
    <row r="20" spans="2:17" s="101" customFormat="1">
      <c r="B20" s="344" t="s">
        <v>161</v>
      </c>
      <c r="C20" s="344"/>
      <c r="D20" s="344"/>
      <c r="E20" s="344"/>
      <c r="F20" s="344"/>
      <c r="G20" s="344"/>
      <c r="H20" s="344"/>
      <c r="I20" s="344"/>
      <c r="J20" s="344"/>
      <c r="K20" s="344"/>
      <c r="L20" s="344"/>
      <c r="M20" s="344"/>
      <c r="N20" s="344"/>
      <c r="O20" s="344"/>
    </row>
    <row r="21" spans="2:17" s="101" customFormat="1">
      <c r="B21" s="278"/>
      <c r="C21" s="278"/>
      <c r="D21" s="278"/>
      <c r="E21" s="278"/>
      <c r="F21" s="278"/>
      <c r="G21" s="278"/>
      <c r="H21" s="278"/>
      <c r="I21" s="278"/>
      <c r="J21" s="278"/>
      <c r="K21" s="278"/>
      <c r="L21" s="278"/>
      <c r="M21" s="278"/>
      <c r="N21" s="278"/>
      <c r="O21" s="278"/>
    </row>
    <row r="22" spans="2:17" s="101" customFormat="1">
      <c r="B22" s="285" t="s">
        <v>135</v>
      </c>
      <c r="C22" s="130"/>
      <c r="D22" s="130"/>
      <c r="E22" s="130"/>
      <c r="F22" s="130"/>
      <c r="G22" s="130"/>
      <c r="H22" s="130"/>
      <c r="I22" s="130"/>
      <c r="J22" s="130"/>
      <c r="K22" s="130"/>
      <c r="L22" s="130"/>
      <c r="M22" s="130"/>
      <c r="N22" s="130"/>
      <c r="O22" s="130"/>
    </row>
    <row r="23" spans="2:17" ht="25.5" customHeight="1">
      <c r="B23" s="343" t="s">
        <v>166</v>
      </c>
      <c r="C23" s="343"/>
      <c r="D23" s="343"/>
      <c r="E23" s="343"/>
      <c r="F23" s="343"/>
      <c r="G23" s="343"/>
      <c r="H23" s="343"/>
      <c r="I23" s="343"/>
      <c r="J23" s="343"/>
      <c r="K23" s="343"/>
      <c r="L23" s="343"/>
      <c r="M23" s="343"/>
      <c r="N23" s="343"/>
      <c r="O23" s="343"/>
    </row>
    <row r="24" spans="2:17" s="101" customFormat="1" ht="27" customHeight="1">
      <c r="B24" s="345" t="s">
        <v>140</v>
      </c>
      <c r="C24" s="345"/>
      <c r="D24" s="345"/>
      <c r="E24" s="345"/>
      <c r="F24" s="345"/>
      <c r="G24" s="345"/>
      <c r="H24" s="345"/>
      <c r="I24" s="345"/>
      <c r="J24" s="345"/>
      <c r="K24" s="345"/>
      <c r="L24" s="345"/>
      <c r="M24" s="345"/>
      <c r="N24" s="345"/>
      <c r="O24" s="345"/>
    </row>
    <row r="25" spans="2:17" s="101" customFormat="1">
      <c r="B25" s="286" t="s">
        <v>136</v>
      </c>
      <c r="C25" s="279"/>
      <c r="D25" s="279"/>
      <c r="E25" s="279"/>
      <c r="F25" s="279"/>
      <c r="G25" s="279"/>
      <c r="H25" s="279"/>
      <c r="I25" s="279"/>
      <c r="J25" s="279"/>
      <c r="K25" s="279"/>
      <c r="L25" s="279"/>
      <c r="M25" s="279"/>
      <c r="N25" s="279"/>
      <c r="O25" s="279"/>
    </row>
    <row r="26" spans="2:17" s="101" customFormat="1">
      <c r="B26" s="286"/>
      <c r="C26" s="279"/>
      <c r="D26" s="279"/>
      <c r="E26" s="279"/>
      <c r="F26" s="279"/>
      <c r="G26" s="279"/>
      <c r="H26" s="279"/>
      <c r="I26" s="279"/>
      <c r="J26" s="279"/>
      <c r="K26" s="279"/>
      <c r="L26" s="279"/>
      <c r="M26" s="279"/>
      <c r="N26" s="279"/>
      <c r="O26" s="279"/>
    </row>
    <row r="27" spans="2:17" s="101" customFormat="1" ht="25.5" customHeight="1">
      <c r="B27" s="348" t="s">
        <v>149</v>
      </c>
      <c r="C27" s="348"/>
      <c r="D27" s="348"/>
      <c r="E27" s="348"/>
      <c r="F27" s="348"/>
      <c r="G27" s="348"/>
      <c r="H27" s="348"/>
      <c r="I27" s="348"/>
      <c r="J27" s="348"/>
      <c r="K27" s="348"/>
      <c r="L27" s="348"/>
      <c r="M27" s="348"/>
      <c r="N27" s="348"/>
      <c r="O27" s="348"/>
    </row>
    <row r="29" spans="2:17">
      <c r="B29" s="39" t="s">
        <v>49</v>
      </c>
    </row>
    <row r="30" spans="2:17" ht="39.75" customHeight="1">
      <c r="B30" s="343" t="s">
        <v>153</v>
      </c>
      <c r="C30" s="343"/>
      <c r="D30" s="343"/>
      <c r="E30" s="343"/>
      <c r="F30" s="343"/>
      <c r="G30" s="343"/>
      <c r="H30" s="343"/>
      <c r="I30" s="343"/>
      <c r="J30" s="343"/>
      <c r="K30" s="343"/>
      <c r="L30" s="343"/>
      <c r="M30" s="343"/>
      <c r="N30" s="343"/>
      <c r="O30" s="343"/>
      <c r="Q30" s="41"/>
    </row>
    <row r="31" spans="2:17" s="101" customFormat="1" ht="25.5" customHeight="1">
      <c r="B31" s="344" t="s">
        <v>162</v>
      </c>
      <c r="C31" s="344"/>
      <c r="D31" s="344"/>
      <c r="E31" s="344"/>
      <c r="F31" s="344"/>
      <c r="G31" s="344"/>
      <c r="H31" s="344"/>
      <c r="I31" s="344"/>
      <c r="J31" s="344"/>
      <c r="K31" s="344"/>
      <c r="L31" s="344"/>
      <c r="M31" s="344"/>
      <c r="N31" s="344"/>
      <c r="O31" s="344"/>
      <c r="Q31" s="41"/>
    </row>
    <row r="32" spans="2:17" s="101" customFormat="1">
      <c r="B32" s="131"/>
      <c r="C32" s="131"/>
      <c r="D32" s="131"/>
      <c r="E32" s="131"/>
      <c r="F32" s="131"/>
      <c r="G32" s="131"/>
      <c r="H32" s="131"/>
      <c r="I32" s="131"/>
      <c r="J32" s="131"/>
      <c r="K32" s="131"/>
      <c r="L32" s="131"/>
      <c r="M32" s="131"/>
      <c r="N32" s="131"/>
      <c r="O32" s="131"/>
    </row>
    <row r="33" spans="2:19" s="101" customFormat="1">
      <c r="B33" s="39" t="s">
        <v>79</v>
      </c>
      <c r="C33" s="131"/>
      <c r="D33" s="131"/>
      <c r="E33" s="131"/>
      <c r="F33" s="131"/>
      <c r="G33" s="131"/>
      <c r="H33" s="131"/>
      <c r="I33" s="131"/>
      <c r="J33" s="131"/>
      <c r="K33" s="131"/>
      <c r="L33" s="131"/>
      <c r="M33" s="131"/>
      <c r="N33" s="131"/>
      <c r="O33" s="131"/>
      <c r="Q33" s="41"/>
    </row>
    <row r="34" spans="2:19" s="101" customFormat="1">
      <c r="B34" s="7" t="s">
        <v>164</v>
      </c>
      <c r="C34" s="131"/>
      <c r="D34" s="131"/>
      <c r="E34" s="131"/>
      <c r="F34" s="131"/>
      <c r="G34" s="131"/>
      <c r="H34" s="131"/>
      <c r="I34" s="131"/>
      <c r="J34" s="131"/>
      <c r="K34" s="131"/>
      <c r="L34" s="131"/>
      <c r="M34" s="131"/>
      <c r="N34" s="131"/>
      <c r="O34" s="131"/>
    </row>
    <row r="35" spans="2:19" s="101" customFormat="1">
      <c r="B35" s="288" t="s">
        <v>163</v>
      </c>
      <c r="C35" s="131"/>
      <c r="D35" s="131"/>
      <c r="E35" s="131"/>
      <c r="F35" s="131"/>
      <c r="G35" s="131"/>
      <c r="H35" s="131"/>
      <c r="I35" s="131"/>
      <c r="J35" s="131"/>
      <c r="K35" s="131"/>
      <c r="L35" s="131"/>
      <c r="M35" s="131"/>
      <c r="N35" s="131"/>
      <c r="O35" s="131"/>
      <c r="P35" s="41"/>
    </row>
    <row r="36" spans="2:19" s="101" customFormat="1">
      <c r="B36" s="289" t="str">
        <f>IF(F58=0,CONCATENATE("- Per project kan maximaal € ",F59," aan subsidie worden aangevraagd;"),CONCATENATE("- Per project kan minimaal € ",F58," en maximaal € ",F59," aan subsidie worden aangevraagd;"))</f>
        <v>- Per project kan maximaal € 200.000 aan subsidie worden aangevraagd;</v>
      </c>
      <c r="C36" s="131"/>
      <c r="D36" s="131"/>
      <c r="E36" s="131"/>
      <c r="F36" s="131"/>
      <c r="G36" s="131"/>
      <c r="H36" s="131"/>
      <c r="I36" s="131"/>
      <c r="J36" s="131"/>
      <c r="K36" s="131"/>
      <c r="L36" s="131"/>
      <c r="M36" s="131"/>
      <c r="N36" s="131"/>
      <c r="O36" s="131"/>
    </row>
    <row r="37" spans="2:19" s="101" customFormat="1">
      <c r="B37" s="288" t="s">
        <v>169</v>
      </c>
      <c r="C37" s="131"/>
      <c r="D37" s="131"/>
      <c r="E37" s="131"/>
      <c r="F37" s="131"/>
      <c r="G37" s="131"/>
      <c r="H37" s="131"/>
      <c r="I37" s="131"/>
      <c r="J37" s="131"/>
      <c r="K37" s="131"/>
      <c r="L37" s="131"/>
      <c r="M37" s="131"/>
      <c r="N37" s="131"/>
      <c r="O37" s="131"/>
    </row>
    <row r="38" spans="2:19" s="101" customFormat="1">
      <c r="B38" s="288" t="s">
        <v>53</v>
      </c>
      <c r="C38" s="131"/>
      <c r="D38" s="131"/>
      <c r="E38" s="131"/>
      <c r="F38" s="131"/>
      <c r="G38" s="131"/>
      <c r="H38" s="131"/>
      <c r="I38" s="131"/>
      <c r="J38" s="131"/>
      <c r="K38" s="131"/>
      <c r="L38" s="131"/>
      <c r="M38" s="131"/>
      <c r="N38" s="131"/>
      <c r="O38" s="131"/>
    </row>
    <row r="39" spans="2:19" s="101" customFormat="1">
      <c r="B39" s="288" t="str">
        <f>CONCATENATE("- Maximaal ",F61," van de subsidiegelden mag besteed worden aan de kosten van de ",F64,".")</f>
        <v>- Maximaal 25% van de subsidiegelden mag besteed worden aan de kosten van de consortiumpartners.</v>
      </c>
      <c r="C39" s="131"/>
      <c r="D39" s="131"/>
      <c r="E39" s="131"/>
      <c r="F39" s="131"/>
      <c r="G39" s="131"/>
      <c r="H39" s="131"/>
      <c r="I39" s="131"/>
      <c r="J39" s="131"/>
      <c r="K39" s="131"/>
      <c r="L39" s="131"/>
      <c r="M39" s="131"/>
      <c r="N39" s="131"/>
      <c r="O39" s="131"/>
    </row>
    <row r="40" spans="2:19" s="101" customFormat="1">
      <c r="C40" s="131"/>
      <c r="D40" s="131"/>
      <c r="E40" s="131"/>
      <c r="F40" s="131"/>
      <c r="G40" s="131"/>
      <c r="H40" s="131"/>
      <c r="I40" s="131"/>
      <c r="J40" s="131"/>
      <c r="K40" s="131"/>
      <c r="L40" s="131"/>
      <c r="M40" s="131"/>
      <c r="N40" s="131"/>
      <c r="O40" s="131"/>
    </row>
    <row r="41" spans="2:19" s="101" customFormat="1">
      <c r="B41" s="39" t="s">
        <v>68</v>
      </c>
    </row>
    <row r="42" spans="2:19" s="101" customFormat="1" ht="25.5" customHeight="1">
      <c r="B42" s="349" t="s">
        <v>89</v>
      </c>
      <c r="C42" s="349"/>
      <c r="D42" s="349"/>
      <c r="E42" s="349"/>
      <c r="F42" s="349"/>
      <c r="G42" s="349"/>
      <c r="H42" s="349"/>
      <c r="I42" s="349"/>
      <c r="J42" s="349"/>
      <c r="K42" s="349"/>
      <c r="L42" s="349"/>
      <c r="M42" s="349"/>
      <c r="N42" s="349"/>
      <c r="O42" s="349"/>
      <c r="P42" s="41"/>
    </row>
    <row r="43" spans="2:19" s="101" customFormat="1">
      <c r="B43" s="131"/>
      <c r="C43" s="131"/>
      <c r="D43" s="131"/>
      <c r="E43" s="131"/>
      <c r="F43" s="131"/>
      <c r="G43" s="131"/>
      <c r="H43" s="131"/>
      <c r="I43" s="131"/>
      <c r="J43" s="131"/>
      <c r="K43" s="131"/>
      <c r="L43" s="131"/>
      <c r="M43" s="131"/>
      <c r="N43" s="131"/>
      <c r="O43" s="131"/>
    </row>
    <row r="44" spans="2:19" s="101" customFormat="1">
      <c r="B44" s="124" t="s">
        <v>50</v>
      </c>
      <c r="C44" s="131"/>
      <c r="D44" s="131"/>
      <c r="E44" s="131"/>
      <c r="F44" s="131"/>
      <c r="G44" s="131"/>
      <c r="H44" s="131"/>
      <c r="I44" s="131"/>
      <c r="J44" s="131"/>
      <c r="K44" s="131"/>
      <c r="L44" s="131"/>
      <c r="M44" s="131"/>
      <c r="N44" s="131"/>
      <c r="O44" s="131"/>
    </row>
    <row r="45" spans="2:19" ht="25.5" customHeight="1">
      <c r="B45" s="343" t="s">
        <v>168</v>
      </c>
      <c r="C45" s="343"/>
      <c r="D45" s="343"/>
      <c r="E45" s="343"/>
      <c r="F45" s="343"/>
      <c r="G45" s="343"/>
      <c r="H45" s="343"/>
      <c r="I45" s="343"/>
      <c r="J45" s="343"/>
      <c r="K45" s="343"/>
      <c r="L45" s="343"/>
      <c r="M45" s="343"/>
      <c r="N45" s="343"/>
      <c r="O45" s="343"/>
      <c r="P45" s="40"/>
      <c r="Q45" s="40"/>
      <c r="R45" s="40"/>
      <c r="S45" s="40"/>
    </row>
    <row r="47" spans="2:19" s="101" customFormat="1" ht="13.5" customHeight="1">
      <c r="B47" s="343" t="s">
        <v>165</v>
      </c>
      <c r="C47" s="343"/>
      <c r="D47" s="343"/>
      <c r="E47" s="343"/>
      <c r="F47" s="343"/>
      <c r="G47" s="343"/>
      <c r="H47" s="343"/>
      <c r="I47" s="343"/>
      <c r="J47" s="343"/>
      <c r="K47" s="343"/>
      <c r="L47" s="343"/>
      <c r="M47" s="343"/>
      <c r="N47" s="343"/>
      <c r="O47" s="343"/>
      <c r="P47" s="341"/>
      <c r="Q47" s="341"/>
      <c r="R47" s="341"/>
      <c r="S47" s="341"/>
    </row>
    <row r="49" spans="2:19">
      <c r="B49" s="343" t="s">
        <v>69</v>
      </c>
      <c r="C49" s="343"/>
      <c r="D49" s="343"/>
      <c r="E49" s="343"/>
      <c r="F49" s="343"/>
      <c r="G49" s="343"/>
      <c r="H49" s="343"/>
      <c r="I49" s="343"/>
      <c r="J49" s="343"/>
      <c r="K49" s="343"/>
      <c r="L49" s="343"/>
      <c r="M49" s="343"/>
      <c r="N49" s="343"/>
      <c r="O49" s="343"/>
      <c r="P49" s="40"/>
      <c r="Q49" s="40"/>
      <c r="R49" s="40"/>
      <c r="S49" s="40"/>
    </row>
    <row r="51" spans="2:19">
      <c r="B51" s="111" t="s">
        <v>10</v>
      </c>
      <c r="C51" s="111"/>
      <c r="D51" s="112"/>
    </row>
    <row r="52" spans="2:19">
      <c r="B52" s="43" t="b">
        <v>1</v>
      </c>
    </row>
    <row r="53" spans="2:19" ht="12.75" customHeight="1">
      <c r="B53" s="190" t="s">
        <v>116</v>
      </c>
      <c r="C53" s="190"/>
      <c r="D53" s="190"/>
      <c r="F53" s="6" t="s">
        <v>9</v>
      </c>
    </row>
    <row r="55" spans="2:19">
      <c r="B55" s="45"/>
      <c r="H55" s="60"/>
      <c r="I55" s="60"/>
      <c r="J55" s="60"/>
      <c r="K55" s="60"/>
    </row>
    <row r="56" spans="2:19" hidden="1">
      <c r="C56" s="42" t="s">
        <v>37</v>
      </c>
      <c r="F56" s="63" t="s">
        <v>42</v>
      </c>
      <c r="G56" s="63" t="s">
        <v>43</v>
      </c>
      <c r="H56" s="61"/>
      <c r="I56" s="60"/>
      <c r="J56" s="60"/>
      <c r="K56" s="60"/>
    </row>
    <row r="57" spans="2:19" hidden="1">
      <c r="C57" s="7" t="s">
        <v>40</v>
      </c>
      <c r="F57" s="58" t="s">
        <v>170</v>
      </c>
      <c r="G57" s="58"/>
      <c r="H57" s="60"/>
      <c r="I57" s="60"/>
      <c r="J57" s="60"/>
      <c r="K57" s="60"/>
    </row>
    <row r="58" spans="2:19" s="101" customFormat="1" hidden="1">
      <c r="C58" s="101" t="s">
        <v>144</v>
      </c>
      <c r="F58" s="58"/>
      <c r="G58" s="62">
        <v>0</v>
      </c>
      <c r="H58" s="60"/>
      <c r="I58" s="60"/>
      <c r="J58" s="60"/>
      <c r="K58" s="60"/>
    </row>
    <row r="59" spans="2:19" hidden="1">
      <c r="C59" s="7" t="s">
        <v>38</v>
      </c>
      <c r="F59" s="58" t="s">
        <v>172</v>
      </c>
      <c r="G59" s="62">
        <v>200000</v>
      </c>
      <c r="H59" s="60"/>
      <c r="I59" s="60"/>
      <c r="J59" s="60"/>
      <c r="K59" s="60"/>
    </row>
    <row r="60" spans="2:19" hidden="1">
      <c r="C60" s="7" t="s">
        <v>146</v>
      </c>
      <c r="F60" s="58" t="s">
        <v>157</v>
      </c>
      <c r="G60" s="64"/>
      <c r="H60" s="60"/>
      <c r="I60" s="60"/>
      <c r="J60" s="60"/>
      <c r="K60" s="60"/>
    </row>
    <row r="61" spans="2:19" hidden="1">
      <c r="C61" s="7" t="s">
        <v>147</v>
      </c>
      <c r="F61" s="58" t="s">
        <v>39</v>
      </c>
      <c r="G61" s="64">
        <v>0.25</v>
      </c>
      <c r="H61" s="60"/>
      <c r="I61" s="60"/>
      <c r="J61" s="60"/>
      <c r="K61" s="60"/>
    </row>
    <row r="62" spans="2:19" hidden="1">
      <c r="C62" s="7" t="s">
        <v>54</v>
      </c>
      <c r="F62" s="58" t="s">
        <v>55</v>
      </c>
      <c r="G62" s="64">
        <v>0.1</v>
      </c>
      <c r="H62" s="41"/>
    </row>
    <row r="63" spans="2:19" s="101" customFormat="1" hidden="1">
      <c r="C63" s="101" t="s">
        <v>115</v>
      </c>
      <c r="F63" s="58" t="s">
        <v>156</v>
      </c>
      <c r="G63" s="64"/>
      <c r="H63" s="41"/>
    </row>
    <row r="64" spans="2:19" s="101" customFormat="1" hidden="1">
      <c r="C64" s="101" t="s">
        <v>148</v>
      </c>
      <c r="F64" s="297" t="s">
        <v>143</v>
      </c>
      <c r="G64" s="298"/>
      <c r="H64" s="41"/>
    </row>
    <row r="65" spans="3:8" hidden="1"/>
    <row r="66" spans="3:8" hidden="1">
      <c r="C66" s="42" t="s">
        <v>41</v>
      </c>
    </row>
    <row r="68" spans="3:8">
      <c r="C68" s="151"/>
      <c r="D68" s="151"/>
      <c r="E68" s="152"/>
      <c r="F68" s="57"/>
      <c r="G68" s="57"/>
      <c r="H68" s="153"/>
    </row>
  </sheetData>
  <sheetProtection algorithmName="SHA-512" hashValue="cX+395fdC/GXfdzjXigTgpYeDgo551D0YEy/fg9mPH/ywSrrsrfj2uuVrLtxOyuTDTqysA1LEsBu0ZaWo12QkA==" saltValue="nmd3qOY1u57f6o8HwpCSvQ==" spinCount="100000" sheet="1" objects="1" scenarios="1"/>
  <mergeCells count="15">
    <mergeCell ref="B10:O10"/>
    <mergeCell ref="B45:O45"/>
    <mergeCell ref="B49:O49"/>
    <mergeCell ref="B47:O47"/>
    <mergeCell ref="B17:O17"/>
    <mergeCell ref="B24:O24"/>
    <mergeCell ref="B23:O23"/>
    <mergeCell ref="B30:O30"/>
    <mergeCell ref="B18:O18"/>
    <mergeCell ref="B19:O19"/>
    <mergeCell ref="B13:O13"/>
    <mergeCell ref="B31:O31"/>
    <mergeCell ref="B27:O27"/>
    <mergeCell ref="B20:O20"/>
    <mergeCell ref="B42:O42"/>
  </mergeCells>
  <conditionalFormatting sqref="F53">
    <cfRule type="expression" dxfId="90" priority="6">
      <formula>$B$52=TRUE</formula>
    </cfRule>
  </conditionalFormatting>
  <pageMargins left="0.23622047244094491" right="0.23622047244094491" top="0.19685039370078741" bottom="0.19685039370078741" header="0.19685039370078741" footer="0.19685039370078741"/>
  <pageSetup paperSize="9" scale="70" orientation="landscape" r:id="rId1"/>
  <rowBreaks count="1" manualBreakCount="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ltText="Klik hier om de invulvelden te arceren">
                <anchor moveWithCells="1">
                  <from>
                    <xdr:col>3</xdr:col>
                    <xdr:colOff>0</xdr:colOff>
                    <xdr:row>49</xdr:row>
                    <xdr:rowOff>133350</xdr:rowOff>
                  </from>
                  <to>
                    <xdr:col>4</xdr:col>
                    <xdr:colOff>76200</xdr:colOff>
                    <xdr:row>51</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4D9"/>
  </sheetPr>
  <dimension ref="A1:L149"/>
  <sheetViews>
    <sheetView showGridLines="0" zoomScale="85" zoomScaleNormal="85" workbookViewId="0">
      <pane ySplit="10" topLeftCell="A11" activePane="bottomLeft" state="frozen"/>
      <selection activeCell="A2" sqref="A2"/>
      <selection pane="bottomLeft" activeCell="C10" sqref="C10"/>
    </sheetView>
  </sheetViews>
  <sheetFormatPr defaultColWidth="9.140625" defaultRowHeight="12.75"/>
  <cols>
    <col min="1" max="1" width="25.7109375" style="1" customWidth="1"/>
    <col min="2" max="2" width="41.85546875" style="1" customWidth="1"/>
    <col min="3" max="3" width="25.7109375" style="1" customWidth="1"/>
    <col min="4" max="4" width="25.7109375" style="1" hidden="1" customWidth="1"/>
    <col min="5" max="5" width="21.7109375" style="1" customWidth="1"/>
    <col min="6" max="7" width="9.28515625" style="1" customWidth="1"/>
    <col min="8" max="8" width="15.7109375" style="1" customWidth="1"/>
    <col min="9" max="9" width="0.85546875" style="1" customWidth="1"/>
    <col min="10" max="11" width="9.28515625" style="1" customWidth="1"/>
    <col min="12" max="12" width="15.7109375" style="1" customWidth="1"/>
    <col min="13" max="13" width="0.85546875" style="1" customWidth="1"/>
    <col min="14" max="16384" width="9.140625" style="1"/>
  </cols>
  <sheetData>
    <row r="1" spans="1:12">
      <c r="A1" s="3" t="b">
        <f>Voorblad!$B$52</f>
        <v>1</v>
      </c>
    </row>
    <row r="2" spans="1:12">
      <c r="B2" s="2" t="str">
        <f>'Samenvattend overzicht'!B3</f>
        <v>Projecttitel</v>
      </c>
      <c r="C2" s="17" t="str">
        <f>'Samenvattend overzicht'!C3</f>
        <v>Titel van het project</v>
      </c>
      <c r="D2" s="15"/>
      <c r="E2" s="15"/>
      <c r="F2" s="15"/>
      <c r="G2" s="7"/>
      <c r="H2" s="7"/>
      <c r="J2" s="15"/>
      <c r="K2" s="7"/>
      <c r="L2" s="7"/>
    </row>
    <row r="3" spans="1:12">
      <c r="B3" s="2" t="str">
        <f>'Samenvattend overzicht'!B4</f>
        <v>Aanvrager</v>
      </c>
      <c r="C3" s="17" t="str">
        <f>'Samenvattend overzicht'!C4</f>
        <v>Naam van de hogeschool</v>
      </c>
      <c r="D3" s="7"/>
      <c r="E3" s="7"/>
      <c r="F3" s="7"/>
      <c r="G3" s="7"/>
      <c r="H3" s="7"/>
      <c r="J3" s="7"/>
      <c r="K3" s="7"/>
      <c r="L3" s="7"/>
    </row>
    <row r="4" spans="1:12">
      <c r="A4" s="235" t="str">
        <f ca="1">MID(CELL("bestandsnaam",$A$1),FIND("]",CELL("bestandsnaam",$A$1))+1,31)</f>
        <v>Werkpakket 5</v>
      </c>
      <c r="B4" s="2"/>
      <c r="C4" s="17"/>
      <c r="D4" s="7"/>
      <c r="E4" s="7"/>
      <c r="F4" s="385"/>
      <c r="G4" s="385"/>
      <c r="H4" s="385"/>
      <c r="I4" s="342"/>
      <c r="J4" s="385"/>
      <c r="K4" s="385"/>
      <c r="L4" s="385"/>
    </row>
    <row r="5" spans="1:12" ht="12.75" hidden="1" customHeight="1">
      <c r="A5" s="8"/>
      <c r="B5" s="8"/>
      <c r="C5" s="9"/>
      <c r="D5" s="10"/>
      <c r="E5" s="10"/>
      <c r="G5" s="16" t="s">
        <v>20</v>
      </c>
      <c r="H5" s="223">
        <f>SUM(H11:H9998)</f>
        <v>0</v>
      </c>
      <c r="K5" s="16" t="s">
        <v>20</v>
      </c>
      <c r="L5" s="223">
        <f>SUM(L11:L9998)</f>
        <v>0</v>
      </c>
    </row>
    <row r="6" spans="1:12">
      <c r="A6" s="8"/>
      <c r="B6" s="8" t="str">
        <f>Voorblad!B4</f>
        <v>Begrotingsformat incl. voortgangs- en eindrapportage</v>
      </c>
      <c r="C6" s="9"/>
      <c r="D6" s="10"/>
      <c r="E6" s="10"/>
      <c r="F6" s="11"/>
      <c r="G6" s="9"/>
      <c r="H6" s="9"/>
      <c r="J6" s="11"/>
      <c r="K6" s="9"/>
      <c r="L6" s="9"/>
    </row>
    <row r="7" spans="1:12" s="46" customFormat="1">
      <c r="A7" s="380" t="s">
        <v>34</v>
      </c>
      <c r="B7" s="381"/>
      <c r="C7" s="381"/>
      <c r="D7" s="381"/>
      <c r="E7" s="381"/>
      <c r="F7" s="382" t="s">
        <v>2</v>
      </c>
      <c r="G7" s="380"/>
      <c r="H7" s="380"/>
      <c r="J7" s="383" t="s">
        <v>28</v>
      </c>
      <c r="K7" s="384"/>
      <c r="L7" s="384"/>
    </row>
    <row r="8" spans="1:12" s="46" customFormat="1">
      <c r="A8" s="47" t="s">
        <v>11</v>
      </c>
      <c r="B8" s="47" t="s">
        <v>12</v>
      </c>
      <c r="C8" s="48" t="s">
        <v>13</v>
      </c>
      <c r="D8" s="49" t="s">
        <v>14</v>
      </c>
      <c r="E8" s="49" t="s">
        <v>15</v>
      </c>
      <c r="F8" s="50" t="s">
        <v>16</v>
      </c>
      <c r="G8" s="168" t="s">
        <v>17</v>
      </c>
      <c r="H8" s="168" t="s">
        <v>22</v>
      </c>
      <c r="J8" s="50" t="s">
        <v>21</v>
      </c>
      <c r="K8" s="168" t="s">
        <v>130</v>
      </c>
      <c r="L8" s="168" t="s">
        <v>131</v>
      </c>
    </row>
    <row r="9" spans="1:12" s="46" customFormat="1" ht="13.5" thickBot="1">
      <c r="A9" s="179" t="s">
        <v>4</v>
      </c>
      <c r="B9" s="179" t="s">
        <v>5</v>
      </c>
      <c r="C9" s="180" t="s">
        <v>29</v>
      </c>
      <c r="D9" s="181" t="s">
        <v>6</v>
      </c>
      <c r="E9" s="181" t="s">
        <v>7</v>
      </c>
      <c r="F9" s="219" t="s">
        <v>8</v>
      </c>
      <c r="G9" s="180" t="s">
        <v>3</v>
      </c>
      <c r="H9" s="180" t="s">
        <v>27</v>
      </c>
      <c r="I9" s="175"/>
      <c r="J9" s="219" t="s">
        <v>8</v>
      </c>
      <c r="K9" s="180" t="s">
        <v>3</v>
      </c>
      <c r="L9" s="180" t="s">
        <v>27</v>
      </c>
    </row>
    <row r="10" spans="1:12" s="12" customFormat="1" ht="14.25" thickTop="1" thickBot="1">
      <c r="A10" s="182" t="s">
        <v>1</v>
      </c>
      <c r="B10" s="182" t="s">
        <v>1</v>
      </c>
      <c r="C10" s="182" t="s">
        <v>1</v>
      </c>
      <c r="D10" s="183"/>
      <c r="E10" s="182" t="s">
        <v>1</v>
      </c>
      <c r="F10" s="182" t="s">
        <v>1</v>
      </c>
      <c r="G10" s="176" t="s">
        <v>1</v>
      </c>
      <c r="H10" s="177">
        <f>SUM(H11:H9998)</f>
        <v>0</v>
      </c>
      <c r="I10" s="178"/>
      <c r="J10" s="182" t="s">
        <v>1</v>
      </c>
      <c r="K10" s="176" t="s">
        <v>1</v>
      </c>
      <c r="L10" s="177">
        <f>SUM(L11:L9998)</f>
        <v>0</v>
      </c>
    </row>
    <row r="11" spans="1:12" s="13" customFormat="1" ht="13.5" thickTop="1">
      <c r="A11" s="70"/>
      <c r="B11" s="70"/>
      <c r="C11" s="70"/>
      <c r="D11" s="70"/>
      <c r="E11" s="70"/>
      <c r="F11" s="211"/>
      <c r="G11" s="217"/>
      <c r="H11" s="214">
        <f>IF(F11*G11=0,0,F11*G11)</f>
        <v>0</v>
      </c>
      <c r="J11" s="211"/>
      <c r="K11" s="217"/>
      <c r="L11" s="214">
        <f>IF(J11*K11=0,0,J11*K11)</f>
        <v>0</v>
      </c>
    </row>
    <row r="12" spans="1:12">
      <c r="A12" s="71"/>
      <c r="B12" s="71"/>
      <c r="C12" s="71"/>
      <c r="D12" s="71"/>
      <c r="E12" s="71"/>
      <c r="F12" s="212"/>
      <c r="G12" s="218"/>
      <c r="H12" s="215">
        <f t="shared" ref="H12:H70" si="0">IF(F12*G12=0,0,F12*G12)</f>
        <v>0</v>
      </c>
      <c r="J12" s="212"/>
      <c r="K12" s="218"/>
      <c r="L12" s="215">
        <f t="shared" ref="L12:L70" si="1">IF(J12*K12=0,0,J12*K12)</f>
        <v>0</v>
      </c>
    </row>
    <row r="13" spans="1:12">
      <c r="A13" s="71"/>
      <c r="B13" s="71"/>
      <c r="C13" s="71"/>
      <c r="D13" s="71"/>
      <c r="E13" s="71"/>
      <c r="F13" s="212"/>
      <c r="G13" s="218"/>
      <c r="H13" s="215">
        <f t="shared" si="0"/>
        <v>0</v>
      </c>
      <c r="J13" s="212"/>
      <c r="K13" s="218"/>
      <c r="L13" s="215">
        <f t="shared" si="1"/>
        <v>0</v>
      </c>
    </row>
    <row r="14" spans="1:12">
      <c r="A14" s="71"/>
      <c r="B14" s="71"/>
      <c r="C14" s="71"/>
      <c r="D14" s="71"/>
      <c r="E14" s="71"/>
      <c r="F14" s="212"/>
      <c r="G14" s="218"/>
      <c r="H14" s="215">
        <f t="shared" si="0"/>
        <v>0</v>
      </c>
      <c r="J14" s="212"/>
      <c r="K14" s="218"/>
      <c r="L14" s="215">
        <f t="shared" si="1"/>
        <v>0</v>
      </c>
    </row>
    <row r="15" spans="1:12">
      <c r="A15" s="71"/>
      <c r="B15" s="71"/>
      <c r="C15" s="71"/>
      <c r="D15" s="71"/>
      <c r="E15" s="71"/>
      <c r="F15" s="212"/>
      <c r="G15" s="218"/>
      <c r="H15" s="215">
        <f t="shared" si="0"/>
        <v>0</v>
      </c>
      <c r="J15" s="212"/>
      <c r="K15" s="218"/>
      <c r="L15" s="215">
        <f t="shared" si="1"/>
        <v>0</v>
      </c>
    </row>
    <row r="16" spans="1:12">
      <c r="A16" s="71"/>
      <c r="B16" s="71"/>
      <c r="C16" s="71"/>
      <c r="D16" s="71"/>
      <c r="E16" s="71"/>
      <c r="F16" s="212"/>
      <c r="G16" s="218"/>
      <c r="H16" s="215">
        <f t="shared" si="0"/>
        <v>0</v>
      </c>
      <c r="J16" s="212"/>
      <c r="K16" s="218"/>
      <c r="L16" s="215">
        <f t="shared" si="1"/>
        <v>0</v>
      </c>
    </row>
    <row r="17" spans="1:12">
      <c r="A17" s="71"/>
      <c r="B17" s="71"/>
      <c r="C17" s="71"/>
      <c r="D17" s="71"/>
      <c r="E17" s="71"/>
      <c r="F17" s="212"/>
      <c r="G17" s="218"/>
      <c r="H17" s="215">
        <f t="shared" si="0"/>
        <v>0</v>
      </c>
      <c r="J17" s="212"/>
      <c r="K17" s="218"/>
      <c r="L17" s="215">
        <f t="shared" si="1"/>
        <v>0</v>
      </c>
    </row>
    <row r="18" spans="1:12">
      <c r="A18" s="71"/>
      <c r="B18" s="71"/>
      <c r="C18" s="71"/>
      <c r="D18" s="71"/>
      <c r="E18" s="71"/>
      <c r="F18" s="211"/>
      <c r="G18" s="217"/>
      <c r="H18" s="214">
        <f t="shared" si="0"/>
        <v>0</v>
      </c>
      <c r="J18" s="211"/>
      <c r="K18" s="217"/>
      <c r="L18" s="214">
        <f t="shared" si="1"/>
        <v>0</v>
      </c>
    </row>
    <row r="19" spans="1:12">
      <c r="A19" s="71"/>
      <c r="B19" s="71"/>
      <c r="C19" s="71"/>
      <c r="D19" s="71"/>
      <c r="E19" s="71"/>
      <c r="F19" s="212"/>
      <c r="G19" s="218"/>
      <c r="H19" s="215">
        <f t="shared" si="0"/>
        <v>0</v>
      </c>
      <c r="J19" s="212"/>
      <c r="K19" s="218"/>
      <c r="L19" s="215">
        <f t="shared" si="1"/>
        <v>0</v>
      </c>
    </row>
    <row r="20" spans="1:12">
      <c r="A20" s="71"/>
      <c r="B20" s="71"/>
      <c r="C20" s="71"/>
      <c r="D20" s="71"/>
      <c r="E20" s="71"/>
      <c r="F20" s="212"/>
      <c r="G20" s="218"/>
      <c r="H20" s="215">
        <f t="shared" si="0"/>
        <v>0</v>
      </c>
      <c r="J20" s="212"/>
      <c r="K20" s="218"/>
      <c r="L20" s="215">
        <f t="shared" si="1"/>
        <v>0</v>
      </c>
    </row>
    <row r="21" spans="1:12">
      <c r="A21" s="71"/>
      <c r="B21" s="71"/>
      <c r="C21" s="71"/>
      <c r="D21" s="71"/>
      <c r="E21" s="71"/>
      <c r="F21" s="212"/>
      <c r="G21" s="218"/>
      <c r="H21" s="215">
        <f t="shared" si="0"/>
        <v>0</v>
      </c>
      <c r="J21" s="212"/>
      <c r="K21" s="218"/>
      <c r="L21" s="215">
        <f t="shared" si="1"/>
        <v>0</v>
      </c>
    </row>
    <row r="22" spans="1:12">
      <c r="A22" s="71"/>
      <c r="B22" s="71"/>
      <c r="C22" s="71"/>
      <c r="D22" s="71"/>
      <c r="E22" s="71"/>
      <c r="F22" s="212"/>
      <c r="G22" s="218"/>
      <c r="H22" s="215">
        <f t="shared" si="0"/>
        <v>0</v>
      </c>
      <c r="J22" s="212"/>
      <c r="K22" s="218"/>
      <c r="L22" s="215">
        <f t="shared" si="1"/>
        <v>0</v>
      </c>
    </row>
    <row r="23" spans="1:12">
      <c r="A23" s="71"/>
      <c r="B23" s="71"/>
      <c r="C23" s="71"/>
      <c r="D23" s="71"/>
      <c r="E23" s="71"/>
      <c r="F23" s="212"/>
      <c r="G23" s="218"/>
      <c r="H23" s="215">
        <f t="shared" si="0"/>
        <v>0</v>
      </c>
      <c r="J23" s="212"/>
      <c r="K23" s="218"/>
      <c r="L23" s="215">
        <f t="shared" si="1"/>
        <v>0</v>
      </c>
    </row>
    <row r="24" spans="1:12">
      <c r="A24" s="71"/>
      <c r="B24" s="71"/>
      <c r="C24" s="71"/>
      <c r="D24" s="71"/>
      <c r="E24" s="71"/>
      <c r="F24" s="212"/>
      <c r="G24" s="218"/>
      <c r="H24" s="215">
        <f t="shared" si="0"/>
        <v>0</v>
      </c>
      <c r="J24" s="212"/>
      <c r="K24" s="218"/>
      <c r="L24" s="215">
        <f t="shared" si="1"/>
        <v>0</v>
      </c>
    </row>
    <row r="25" spans="1:12">
      <c r="A25" s="71"/>
      <c r="B25" s="71"/>
      <c r="C25" s="71"/>
      <c r="D25" s="71"/>
      <c r="E25" s="71"/>
      <c r="F25" s="211"/>
      <c r="G25" s="217"/>
      <c r="H25" s="214">
        <f t="shared" si="0"/>
        <v>0</v>
      </c>
      <c r="J25" s="211"/>
      <c r="K25" s="217"/>
      <c r="L25" s="214">
        <f t="shared" si="1"/>
        <v>0</v>
      </c>
    </row>
    <row r="26" spans="1:12">
      <c r="A26" s="71"/>
      <c r="B26" s="71"/>
      <c r="C26" s="71"/>
      <c r="D26" s="71"/>
      <c r="E26" s="71"/>
      <c r="F26" s="212"/>
      <c r="G26" s="218"/>
      <c r="H26" s="215">
        <f t="shared" si="0"/>
        <v>0</v>
      </c>
      <c r="J26" s="212"/>
      <c r="K26" s="218"/>
      <c r="L26" s="215">
        <f t="shared" si="1"/>
        <v>0</v>
      </c>
    </row>
    <row r="27" spans="1:12">
      <c r="A27" s="71"/>
      <c r="B27" s="71"/>
      <c r="C27" s="71"/>
      <c r="D27" s="71"/>
      <c r="E27" s="71"/>
      <c r="F27" s="212"/>
      <c r="G27" s="218"/>
      <c r="H27" s="215">
        <f t="shared" si="0"/>
        <v>0</v>
      </c>
      <c r="J27" s="212"/>
      <c r="K27" s="218"/>
      <c r="L27" s="215">
        <f t="shared" si="1"/>
        <v>0</v>
      </c>
    </row>
    <row r="28" spans="1:12">
      <c r="A28" s="71"/>
      <c r="B28" s="71"/>
      <c r="C28" s="71"/>
      <c r="D28" s="71"/>
      <c r="E28" s="71"/>
      <c r="F28" s="212"/>
      <c r="G28" s="218"/>
      <c r="H28" s="215">
        <f t="shared" si="0"/>
        <v>0</v>
      </c>
      <c r="J28" s="212"/>
      <c r="K28" s="218"/>
      <c r="L28" s="215">
        <f t="shared" si="1"/>
        <v>0</v>
      </c>
    </row>
    <row r="29" spans="1:12">
      <c r="A29" s="71"/>
      <c r="B29" s="71"/>
      <c r="C29" s="71"/>
      <c r="D29" s="71"/>
      <c r="E29" s="71"/>
      <c r="F29" s="212"/>
      <c r="G29" s="218"/>
      <c r="H29" s="215">
        <f t="shared" si="0"/>
        <v>0</v>
      </c>
      <c r="J29" s="212"/>
      <c r="K29" s="218"/>
      <c r="L29" s="215">
        <f t="shared" si="1"/>
        <v>0</v>
      </c>
    </row>
    <row r="30" spans="1:12">
      <c r="A30" s="71"/>
      <c r="B30" s="71"/>
      <c r="C30" s="71"/>
      <c r="D30" s="71"/>
      <c r="E30" s="71"/>
      <c r="F30" s="212"/>
      <c r="G30" s="218"/>
      <c r="H30" s="215">
        <f t="shared" si="0"/>
        <v>0</v>
      </c>
      <c r="J30" s="212"/>
      <c r="K30" s="218"/>
      <c r="L30" s="215">
        <f t="shared" si="1"/>
        <v>0</v>
      </c>
    </row>
    <row r="31" spans="1:12">
      <c r="A31" s="71"/>
      <c r="B31" s="71"/>
      <c r="C31" s="71"/>
      <c r="D31" s="71"/>
      <c r="E31" s="71"/>
      <c r="F31" s="212"/>
      <c r="G31" s="218"/>
      <c r="H31" s="215">
        <f t="shared" si="0"/>
        <v>0</v>
      </c>
      <c r="J31" s="212"/>
      <c r="K31" s="218"/>
      <c r="L31" s="215">
        <f t="shared" si="1"/>
        <v>0</v>
      </c>
    </row>
    <row r="32" spans="1:12">
      <c r="A32" s="71"/>
      <c r="B32" s="71"/>
      <c r="C32" s="71"/>
      <c r="D32" s="71"/>
      <c r="E32" s="71"/>
      <c r="F32" s="211"/>
      <c r="G32" s="217"/>
      <c r="H32" s="214">
        <f t="shared" si="0"/>
        <v>0</v>
      </c>
      <c r="J32" s="211"/>
      <c r="K32" s="217"/>
      <c r="L32" s="214">
        <f t="shared" si="1"/>
        <v>0</v>
      </c>
    </row>
    <row r="33" spans="1:12">
      <c r="A33" s="71"/>
      <c r="B33" s="71"/>
      <c r="C33" s="71"/>
      <c r="D33" s="71"/>
      <c r="E33" s="71"/>
      <c r="F33" s="212"/>
      <c r="G33" s="218"/>
      <c r="H33" s="215">
        <f t="shared" si="0"/>
        <v>0</v>
      </c>
      <c r="J33" s="212"/>
      <c r="K33" s="218"/>
      <c r="L33" s="215">
        <f t="shared" si="1"/>
        <v>0</v>
      </c>
    </row>
    <row r="34" spans="1:12">
      <c r="A34" s="71"/>
      <c r="B34" s="71"/>
      <c r="C34" s="71"/>
      <c r="D34" s="71"/>
      <c r="E34" s="71"/>
      <c r="F34" s="212"/>
      <c r="G34" s="218"/>
      <c r="H34" s="215">
        <f t="shared" si="0"/>
        <v>0</v>
      </c>
      <c r="J34" s="212"/>
      <c r="K34" s="218"/>
      <c r="L34" s="215">
        <f t="shared" si="1"/>
        <v>0</v>
      </c>
    </row>
    <row r="35" spans="1:12">
      <c r="A35" s="71"/>
      <c r="B35" s="71"/>
      <c r="C35" s="71"/>
      <c r="D35" s="71"/>
      <c r="E35" s="71"/>
      <c r="F35" s="212"/>
      <c r="G35" s="218"/>
      <c r="H35" s="215">
        <f t="shared" si="0"/>
        <v>0</v>
      </c>
      <c r="J35" s="212"/>
      <c r="K35" s="218"/>
      <c r="L35" s="215">
        <f t="shared" si="1"/>
        <v>0</v>
      </c>
    </row>
    <row r="36" spans="1:12">
      <c r="A36" s="71"/>
      <c r="B36" s="71"/>
      <c r="C36" s="71"/>
      <c r="D36" s="71"/>
      <c r="E36" s="71"/>
      <c r="F36" s="212"/>
      <c r="G36" s="218"/>
      <c r="H36" s="215">
        <f t="shared" si="0"/>
        <v>0</v>
      </c>
      <c r="J36" s="212"/>
      <c r="K36" s="218"/>
      <c r="L36" s="215">
        <f t="shared" si="1"/>
        <v>0</v>
      </c>
    </row>
    <row r="37" spans="1:12">
      <c r="A37" s="71"/>
      <c r="B37" s="71"/>
      <c r="C37" s="71"/>
      <c r="D37" s="71"/>
      <c r="E37" s="71"/>
      <c r="F37" s="212"/>
      <c r="G37" s="218"/>
      <c r="H37" s="215">
        <f t="shared" si="0"/>
        <v>0</v>
      </c>
      <c r="J37" s="212"/>
      <c r="K37" s="218"/>
      <c r="L37" s="215">
        <f t="shared" si="1"/>
        <v>0</v>
      </c>
    </row>
    <row r="38" spans="1:12">
      <c r="A38" s="71"/>
      <c r="B38" s="71"/>
      <c r="C38" s="71"/>
      <c r="D38" s="71"/>
      <c r="E38" s="71"/>
      <c r="F38" s="212"/>
      <c r="G38" s="218"/>
      <c r="H38" s="215">
        <f t="shared" si="0"/>
        <v>0</v>
      </c>
      <c r="J38" s="212"/>
      <c r="K38" s="218"/>
      <c r="L38" s="215">
        <f t="shared" si="1"/>
        <v>0</v>
      </c>
    </row>
    <row r="39" spans="1:12">
      <c r="A39" s="71"/>
      <c r="B39" s="71"/>
      <c r="C39" s="71"/>
      <c r="D39" s="71"/>
      <c r="E39" s="71"/>
      <c r="F39" s="211"/>
      <c r="G39" s="217"/>
      <c r="H39" s="214">
        <f t="shared" si="0"/>
        <v>0</v>
      </c>
      <c r="J39" s="211"/>
      <c r="K39" s="217"/>
      <c r="L39" s="214">
        <f t="shared" si="1"/>
        <v>0</v>
      </c>
    </row>
    <row r="40" spans="1:12">
      <c r="A40" s="71"/>
      <c r="B40" s="71"/>
      <c r="C40" s="71"/>
      <c r="D40" s="71"/>
      <c r="E40" s="71"/>
      <c r="F40" s="212"/>
      <c r="G40" s="218"/>
      <c r="H40" s="215">
        <f t="shared" si="0"/>
        <v>0</v>
      </c>
      <c r="J40" s="212"/>
      <c r="K40" s="218"/>
      <c r="L40" s="215">
        <f t="shared" si="1"/>
        <v>0</v>
      </c>
    </row>
    <row r="41" spans="1:12">
      <c r="A41" s="71"/>
      <c r="B41" s="71"/>
      <c r="C41" s="71"/>
      <c r="D41" s="71"/>
      <c r="E41" s="71"/>
      <c r="F41" s="212"/>
      <c r="G41" s="218"/>
      <c r="H41" s="215">
        <f t="shared" si="0"/>
        <v>0</v>
      </c>
      <c r="J41" s="212"/>
      <c r="K41" s="218"/>
      <c r="L41" s="215">
        <f t="shared" si="1"/>
        <v>0</v>
      </c>
    </row>
    <row r="42" spans="1:12">
      <c r="A42" s="71"/>
      <c r="B42" s="71"/>
      <c r="C42" s="71"/>
      <c r="D42" s="71"/>
      <c r="E42" s="71"/>
      <c r="F42" s="212"/>
      <c r="G42" s="218"/>
      <c r="H42" s="215">
        <f t="shared" si="0"/>
        <v>0</v>
      </c>
      <c r="J42" s="212"/>
      <c r="K42" s="218"/>
      <c r="L42" s="215">
        <f t="shared" si="1"/>
        <v>0</v>
      </c>
    </row>
    <row r="43" spans="1:12">
      <c r="A43" s="71"/>
      <c r="B43" s="71"/>
      <c r="C43" s="71"/>
      <c r="D43" s="71"/>
      <c r="E43" s="71"/>
      <c r="F43" s="212"/>
      <c r="G43" s="218"/>
      <c r="H43" s="215">
        <f t="shared" si="0"/>
        <v>0</v>
      </c>
      <c r="J43" s="212"/>
      <c r="K43" s="218"/>
      <c r="L43" s="215">
        <f t="shared" si="1"/>
        <v>0</v>
      </c>
    </row>
    <row r="44" spans="1:12">
      <c r="A44" s="71"/>
      <c r="B44" s="71"/>
      <c r="C44" s="71"/>
      <c r="D44" s="71"/>
      <c r="E44" s="71"/>
      <c r="F44" s="212"/>
      <c r="G44" s="218"/>
      <c r="H44" s="215">
        <f t="shared" si="0"/>
        <v>0</v>
      </c>
      <c r="J44" s="212"/>
      <c r="K44" s="218"/>
      <c r="L44" s="215">
        <f t="shared" si="1"/>
        <v>0</v>
      </c>
    </row>
    <row r="45" spans="1:12">
      <c r="A45" s="71"/>
      <c r="B45" s="71"/>
      <c r="C45" s="71"/>
      <c r="D45" s="71"/>
      <c r="E45" s="71"/>
      <c r="F45" s="212"/>
      <c r="G45" s="218"/>
      <c r="H45" s="215">
        <f t="shared" si="0"/>
        <v>0</v>
      </c>
      <c r="J45" s="212"/>
      <c r="K45" s="218"/>
      <c r="L45" s="215">
        <f t="shared" si="1"/>
        <v>0</v>
      </c>
    </row>
    <row r="46" spans="1:12">
      <c r="A46" s="71"/>
      <c r="B46" s="71"/>
      <c r="C46" s="71"/>
      <c r="D46" s="71"/>
      <c r="E46" s="71"/>
      <c r="F46" s="211"/>
      <c r="G46" s="217"/>
      <c r="H46" s="214">
        <f t="shared" si="0"/>
        <v>0</v>
      </c>
      <c r="J46" s="211"/>
      <c r="K46" s="217"/>
      <c r="L46" s="214">
        <f t="shared" si="1"/>
        <v>0</v>
      </c>
    </row>
    <row r="47" spans="1:12">
      <c r="A47" s="71"/>
      <c r="B47" s="71"/>
      <c r="C47" s="71"/>
      <c r="D47" s="71"/>
      <c r="E47" s="71"/>
      <c r="F47" s="212"/>
      <c r="G47" s="218"/>
      <c r="H47" s="215">
        <f t="shared" si="0"/>
        <v>0</v>
      </c>
      <c r="J47" s="212"/>
      <c r="K47" s="218"/>
      <c r="L47" s="215">
        <f t="shared" si="1"/>
        <v>0</v>
      </c>
    </row>
    <row r="48" spans="1:12">
      <c r="A48" s="71"/>
      <c r="B48" s="71"/>
      <c r="C48" s="71"/>
      <c r="D48" s="71"/>
      <c r="E48" s="71"/>
      <c r="F48" s="212"/>
      <c r="G48" s="218"/>
      <c r="H48" s="215">
        <f t="shared" si="0"/>
        <v>0</v>
      </c>
      <c r="J48" s="212"/>
      <c r="K48" s="218"/>
      <c r="L48" s="215">
        <f t="shared" si="1"/>
        <v>0</v>
      </c>
    </row>
    <row r="49" spans="1:12">
      <c r="A49" s="71"/>
      <c r="B49" s="71"/>
      <c r="C49" s="71"/>
      <c r="D49" s="71"/>
      <c r="E49" s="71"/>
      <c r="F49" s="212"/>
      <c r="G49" s="218"/>
      <c r="H49" s="215">
        <f t="shared" si="0"/>
        <v>0</v>
      </c>
      <c r="J49" s="212"/>
      <c r="K49" s="218"/>
      <c r="L49" s="215">
        <f t="shared" si="1"/>
        <v>0</v>
      </c>
    </row>
    <row r="50" spans="1:12">
      <c r="A50" s="71"/>
      <c r="B50" s="71"/>
      <c r="C50" s="71"/>
      <c r="D50" s="71"/>
      <c r="E50" s="71"/>
      <c r="F50" s="212"/>
      <c r="G50" s="218"/>
      <c r="H50" s="215">
        <f t="shared" si="0"/>
        <v>0</v>
      </c>
      <c r="J50" s="212"/>
      <c r="K50" s="218"/>
      <c r="L50" s="215">
        <f t="shared" si="1"/>
        <v>0</v>
      </c>
    </row>
    <row r="51" spans="1:12">
      <c r="A51" s="71"/>
      <c r="B51" s="71"/>
      <c r="C51" s="71"/>
      <c r="D51" s="71"/>
      <c r="E51" s="71"/>
      <c r="F51" s="212"/>
      <c r="G51" s="218"/>
      <c r="H51" s="215">
        <f t="shared" si="0"/>
        <v>0</v>
      </c>
      <c r="J51" s="212"/>
      <c r="K51" s="218"/>
      <c r="L51" s="215">
        <f t="shared" si="1"/>
        <v>0</v>
      </c>
    </row>
    <row r="52" spans="1:12">
      <c r="A52" s="71"/>
      <c r="B52" s="71"/>
      <c r="C52" s="71"/>
      <c r="D52" s="71"/>
      <c r="E52" s="71"/>
      <c r="F52" s="212"/>
      <c r="G52" s="218"/>
      <c r="H52" s="215">
        <f t="shared" si="0"/>
        <v>0</v>
      </c>
      <c r="J52" s="212"/>
      <c r="K52" s="218"/>
      <c r="L52" s="215">
        <f t="shared" si="1"/>
        <v>0</v>
      </c>
    </row>
    <row r="53" spans="1:12">
      <c r="A53" s="71"/>
      <c r="B53" s="71"/>
      <c r="C53" s="71"/>
      <c r="D53" s="71"/>
      <c r="E53" s="71"/>
      <c r="F53" s="211"/>
      <c r="G53" s="217"/>
      <c r="H53" s="214">
        <f t="shared" si="0"/>
        <v>0</v>
      </c>
      <c r="J53" s="211"/>
      <c r="K53" s="217"/>
      <c r="L53" s="214">
        <f t="shared" si="1"/>
        <v>0</v>
      </c>
    </row>
    <row r="54" spans="1:12">
      <c r="A54" s="71"/>
      <c r="B54" s="71"/>
      <c r="C54" s="71"/>
      <c r="D54" s="71"/>
      <c r="E54" s="71"/>
      <c r="F54" s="212"/>
      <c r="G54" s="218"/>
      <c r="H54" s="215">
        <f t="shared" si="0"/>
        <v>0</v>
      </c>
      <c r="J54" s="212"/>
      <c r="K54" s="218"/>
      <c r="L54" s="215">
        <f t="shared" si="1"/>
        <v>0</v>
      </c>
    </row>
    <row r="55" spans="1:12">
      <c r="A55" s="71"/>
      <c r="B55" s="71"/>
      <c r="C55" s="71"/>
      <c r="D55" s="71"/>
      <c r="E55" s="71"/>
      <c r="F55" s="212"/>
      <c r="G55" s="218"/>
      <c r="H55" s="215">
        <f t="shared" si="0"/>
        <v>0</v>
      </c>
      <c r="J55" s="212"/>
      <c r="K55" s="218"/>
      <c r="L55" s="215">
        <f t="shared" si="1"/>
        <v>0</v>
      </c>
    </row>
    <row r="56" spans="1:12">
      <c r="A56" s="71"/>
      <c r="B56" s="71"/>
      <c r="C56" s="71"/>
      <c r="D56" s="71"/>
      <c r="E56" s="71"/>
      <c r="F56" s="212"/>
      <c r="G56" s="218"/>
      <c r="H56" s="215">
        <f t="shared" si="0"/>
        <v>0</v>
      </c>
      <c r="J56" s="212"/>
      <c r="K56" s="218"/>
      <c r="L56" s="215">
        <f t="shared" si="1"/>
        <v>0</v>
      </c>
    </row>
    <row r="57" spans="1:12">
      <c r="A57" s="71"/>
      <c r="B57" s="71"/>
      <c r="C57" s="71"/>
      <c r="D57" s="71"/>
      <c r="E57" s="71"/>
      <c r="F57" s="212"/>
      <c r="G57" s="218"/>
      <c r="H57" s="215">
        <f t="shared" si="0"/>
        <v>0</v>
      </c>
      <c r="J57" s="212"/>
      <c r="K57" s="218"/>
      <c r="L57" s="215">
        <f t="shared" si="1"/>
        <v>0</v>
      </c>
    </row>
    <row r="58" spans="1:12">
      <c r="A58" s="71"/>
      <c r="B58" s="71"/>
      <c r="C58" s="71"/>
      <c r="D58" s="71"/>
      <c r="E58" s="71"/>
      <c r="F58" s="212"/>
      <c r="G58" s="218"/>
      <c r="H58" s="215">
        <f t="shared" si="0"/>
        <v>0</v>
      </c>
      <c r="J58" s="212"/>
      <c r="K58" s="218"/>
      <c r="L58" s="215">
        <f t="shared" si="1"/>
        <v>0</v>
      </c>
    </row>
    <row r="59" spans="1:12">
      <c r="A59" s="71"/>
      <c r="B59" s="71"/>
      <c r="C59" s="71"/>
      <c r="D59" s="71"/>
      <c r="E59" s="71"/>
      <c r="F59" s="212"/>
      <c r="G59" s="218"/>
      <c r="H59" s="215">
        <f t="shared" si="0"/>
        <v>0</v>
      </c>
      <c r="J59" s="212"/>
      <c r="K59" s="218"/>
      <c r="L59" s="215">
        <f t="shared" si="1"/>
        <v>0</v>
      </c>
    </row>
    <row r="60" spans="1:12">
      <c r="A60" s="71"/>
      <c r="B60" s="71"/>
      <c r="C60" s="71"/>
      <c r="D60" s="71"/>
      <c r="E60" s="71"/>
      <c r="F60" s="211"/>
      <c r="G60" s="217"/>
      <c r="H60" s="214">
        <f t="shared" si="0"/>
        <v>0</v>
      </c>
      <c r="J60" s="211"/>
      <c r="K60" s="217"/>
      <c r="L60" s="214">
        <f t="shared" si="1"/>
        <v>0</v>
      </c>
    </row>
    <row r="61" spans="1:12">
      <c r="A61" s="71"/>
      <c r="B61" s="71"/>
      <c r="C61" s="71"/>
      <c r="D61" s="71"/>
      <c r="E61" s="71"/>
      <c r="F61" s="212"/>
      <c r="G61" s="218"/>
      <c r="H61" s="215">
        <f t="shared" si="0"/>
        <v>0</v>
      </c>
      <c r="J61" s="212"/>
      <c r="K61" s="218"/>
      <c r="L61" s="215">
        <f t="shared" si="1"/>
        <v>0</v>
      </c>
    </row>
    <row r="62" spans="1:12">
      <c r="A62" s="71"/>
      <c r="B62" s="71"/>
      <c r="C62" s="71"/>
      <c r="D62" s="71"/>
      <c r="E62" s="71"/>
      <c r="F62" s="212"/>
      <c r="G62" s="218"/>
      <c r="H62" s="215">
        <f t="shared" si="0"/>
        <v>0</v>
      </c>
      <c r="J62" s="212"/>
      <c r="K62" s="218"/>
      <c r="L62" s="215">
        <f t="shared" si="1"/>
        <v>0</v>
      </c>
    </row>
    <row r="63" spans="1:12">
      <c r="A63" s="71"/>
      <c r="B63" s="71"/>
      <c r="C63" s="71"/>
      <c r="D63" s="71"/>
      <c r="E63" s="71"/>
      <c r="F63" s="212"/>
      <c r="G63" s="218"/>
      <c r="H63" s="215">
        <f t="shared" si="0"/>
        <v>0</v>
      </c>
      <c r="J63" s="212"/>
      <c r="K63" s="218"/>
      <c r="L63" s="215">
        <f t="shared" si="1"/>
        <v>0</v>
      </c>
    </row>
    <row r="64" spans="1:12">
      <c r="A64" s="71"/>
      <c r="B64" s="71"/>
      <c r="C64" s="71"/>
      <c r="D64" s="71"/>
      <c r="E64" s="71"/>
      <c r="F64" s="212"/>
      <c r="G64" s="218"/>
      <c r="H64" s="215">
        <f t="shared" si="0"/>
        <v>0</v>
      </c>
      <c r="J64" s="212"/>
      <c r="K64" s="218"/>
      <c r="L64" s="215">
        <f t="shared" si="1"/>
        <v>0</v>
      </c>
    </row>
    <row r="65" spans="1:12">
      <c r="A65" s="71"/>
      <c r="B65" s="71"/>
      <c r="C65" s="71"/>
      <c r="D65" s="71"/>
      <c r="E65" s="71"/>
      <c r="F65" s="212"/>
      <c r="G65" s="218"/>
      <c r="H65" s="215">
        <f t="shared" si="0"/>
        <v>0</v>
      </c>
      <c r="J65" s="212"/>
      <c r="K65" s="218"/>
      <c r="L65" s="215">
        <f t="shared" si="1"/>
        <v>0</v>
      </c>
    </row>
    <row r="66" spans="1:12">
      <c r="A66" s="71"/>
      <c r="B66" s="71"/>
      <c r="C66" s="71"/>
      <c r="D66" s="71"/>
      <c r="E66" s="71"/>
      <c r="F66" s="212"/>
      <c r="G66" s="218"/>
      <c r="H66" s="215">
        <f t="shared" si="0"/>
        <v>0</v>
      </c>
      <c r="J66" s="212"/>
      <c r="K66" s="218"/>
      <c r="L66" s="215">
        <f t="shared" si="1"/>
        <v>0</v>
      </c>
    </row>
    <row r="67" spans="1:12">
      <c r="A67" s="71"/>
      <c r="B67" s="71"/>
      <c r="C67" s="71"/>
      <c r="D67" s="71"/>
      <c r="E67" s="71"/>
      <c r="F67" s="211"/>
      <c r="G67" s="217"/>
      <c r="H67" s="214">
        <f t="shared" si="0"/>
        <v>0</v>
      </c>
      <c r="J67" s="211"/>
      <c r="K67" s="217"/>
      <c r="L67" s="214">
        <f t="shared" si="1"/>
        <v>0</v>
      </c>
    </row>
    <row r="68" spans="1:12">
      <c r="A68" s="71"/>
      <c r="B68" s="71"/>
      <c r="C68" s="71"/>
      <c r="D68" s="71"/>
      <c r="E68" s="71"/>
      <c r="F68" s="212"/>
      <c r="G68" s="218"/>
      <c r="H68" s="215">
        <f t="shared" si="0"/>
        <v>0</v>
      </c>
      <c r="J68" s="212"/>
      <c r="K68" s="218"/>
      <c r="L68" s="215">
        <f t="shared" si="1"/>
        <v>0</v>
      </c>
    </row>
    <row r="69" spans="1:12">
      <c r="A69" s="71"/>
      <c r="B69" s="71"/>
      <c r="C69" s="71"/>
      <c r="D69" s="71"/>
      <c r="E69" s="71"/>
      <c r="F69" s="212"/>
      <c r="G69" s="218"/>
      <c r="H69" s="215">
        <f t="shared" si="0"/>
        <v>0</v>
      </c>
      <c r="J69" s="212"/>
      <c r="K69" s="218"/>
      <c r="L69" s="215">
        <f t="shared" si="1"/>
        <v>0</v>
      </c>
    </row>
    <row r="70" spans="1:12">
      <c r="A70" s="71"/>
      <c r="B70" s="71"/>
      <c r="C70" s="71"/>
      <c r="D70" s="71"/>
      <c r="E70" s="71"/>
      <c r="F70" s="212"/>
      <c r="G70" s="218"/>
      <c r="H70" s="215">
        <f t="shared" si="0"/>
        <v>0</v>
      </c>
      <c r="J70" s="212"/>
      <c r="K70" s="218"/>
      <c r="L70" s="215">
        <f t="shared" si="1"/>
        <v>0</v>
      </c>
    </row>
    <row r="71" spans="1:12">
      <c r="A71" s="71"/>
      <c r="B71" s="71"/>
      <c r="C71" s="71"/>
      <c r="D71" s="71"/>
      <c r="E71" s="71"/>
      <c r="F71" s="212"/>
      <c r="G71" s="218"/>
      <c r="H71" s="215">
        <f t="shared" ref="H71:H83" si="2">IF(F71*G71=0,0,F71*G71)</f>
        <v>0</v>
      </c>
      <c r="J71" s="212"/>
      <c r="K71" s="218"/>
      <c r="L71" s="215">
        <f t="shared" ref="L71:L83" si="3">IF(J71*K71=0,0,J71*K71)</f>
        <v>0</v>
      </c>
    </row>
    <row r="72" spans="1:12">
      <c r="A72" s="71"/>
      <c r="B72" s="71"/>
      <c r="C72" s="71"/>
      <c r="D72" s="71"/>
      <c r="E72" s="71"/>
      <c r="F72" s="212"/>
      <c r="G72" s="218"/>
      <c r="H72" s="215">
        <f t="shared" si="2"/>
        <v>0</v>
      </c>
      <c r="J72" s="212"/>
      <c r="K72" s="218"/>
      <c r="L72" s="215">
        <f t="shared" si="3"/>
        <v>0</v>
      </c>
    </row>
    <row r="73" spans="1:12">
      <c r="A73" s="71"/>
      <c r="B73" s="71"/>
      <c r="C73" s="71"/>
      <c r="D73" s="71"/>
      <c r="E73" s="71"/>
      <c r="F73" s="212"/>
      <c r="G73" s="218"/>
      <c r="H73" s="215">
        <f t="shared" si="2"/>
        <v>0</v>
      </c>
      <c r="J73" s="212"/>
      <c r="K73" s="218"/>
      <c r="L73" s="215">
        <f t="shared" si="3"/>
        <v>0</v>
      </c>
    </row>
    <row r="74" spans="1:12">
      <c r="A74" s="71"/>
      <c r="B74" s="71"/>
      <c r="C74" s="71"/>
      <c r="D74" s="71"/>
      <c r="E74" s="71"/>
      <c r="F74" s="211"/>
      <c r="G74" s="217"/>
      <c r="H74" s="214">
        <f t="shared" si="2"/>
        <v>0</v>
      </c>
      <c r="J74" s="211"/>
      <c r="K74" s="217"/>
      <c r="L74" s="214">
        <f t="shared" si="3"/>
        <v>0</v>
      </c>
    </row>
    <row r="75" spans="1:12">
      <c r="A75" s="71"/>
      <c r="B75" s="71"/>
      <c r="C75" s="71"/>
      <c r="D75" s="71"/>
      <c r="E75" s="71"/>
      <c r="F75" s="212"/>
      <c r="G75" s="218"/>
      <c r="H75" s="215">
        <f t="shared" si="2"/>
        <v>0</v>
      </c>
      <c r="J75" s="212"/>
      <c r="K75" s="218"/>
      <c r="L75" s="215">
        <f t="shared" si="3"/>
        <v>0</v>
      </c>
    </row>
    <row r="76" spans="1:12">
      <c r="A76" s="71"/>
      <c r="B76" s="71"/>
      <c r="C76" s="71"/>
      <c r="D76" s="71"/>
      <c r="E76" s="71"/>
      <c r="F76" s="212"/>
      <c r="G76" s="218"/>
      <c r="H76" s="215">
        <f t="shared" si="2"/>
        <v>0</v>
      </c>
      <c r="J76" s="212"/>
      <c r="K76" s="218"/>
      <c r="L76" s="215">
        <f t="shared" si="3"/>
        <v>0</v>
      </c>
    </row>
    <row r="77" spans="1:12">
      <c r="A77" s="71"/>
      <c r="B77" s="71"/>
      <c r="C77" s="71"/>
      <c r="D77" s="71"/>
      <c r="E77" s="71"/>
      <c r="F77" s="212"/>
      <c r="G77" s="218"/>
      <c r="H77" s="215">
        <f t="shared" si="2"/>
        <v>0</v>
      </c>
      <c r="J77" s="212"/>
      <c r="K77" s="218"/>
      <c r="L77" s="215">
        <f t="shared" si="3"/>
        <v>0</v>
      </c>
    </row>
    <row r="78" spans="1:12">
      <c r="A78" s="71"/>
      <c r="B78" s="71"/>
      <c r="C78" s="71"/>
      <c r="D78" s="71"/>
      <c r="E78" s="71"/>
      <c r="F78" s="212"/>
      <c r="G78" s="218"/>
      <c r="H78" s="215">
        <f t="shared" si="2"/>
        <v>0</v>
      </c>
      <c r="J78" s="212"/>
      <c r="K78" s="218"/>
      <c r="L78" s="215">
        <f t="shared" si="3"/>
        <v>0</v>
      </c>
    </row>
    <row r="79" spans="1:12">
      <c r="A79" s="71"/>
      <c r="B79" s="71"/>
      <c r="C79" s="71"/>
      <c r="D79" s="71"/>
      <c r="E79" s="71"/>
      <c r="F79" s="212"/>
      <c r="G79" s="218"/>
      <c r="H79" s="215">
        <f t="shared" si="2"/>
        <v>0</v>
      </c>
      <c r="J79" s="212"/>
      <c r="K79" s="218"/>
      <c r="L79" s="215">
        <f t="shared" si="3"/>
        <v>0</v>
      </c>
    </row>
    <row r="80" spans="1:12">
      <c r="A80" s="71"/>
      <c r="B80" s="71"/>
      <c r="C80" s="71"/>
      <c r="D80" s="71"/>
      <c r="E80" s="71"/>
      <c r="F80" s="212"/>
      <c r="G80" s="218"/>
      <c r="H80" s="215">
        <f t="shared" si="2"/>
        <v>0</v>
      </c>
      <c r="J80" s="212"/>
      <c r="K80" s="218"/>
      <c r="L80" s="215">
        <f t="shared" si="3"/>
        <v>0</v>
      </c>
    </row>
    <row r="81" spans="1:12">
      <c r="A81" s="71"/>
      <c r="B81" s="71"/>
      <c r="C81" s="71"/>
      <c r="D81" s="71"/>
      <c r="E81" s="71"/>
      <c r="F81" s="211"/>
      <c r="G81" s="217"/>
      <c r="H81" s="214">
        <f t="shared" si="2"/>
        <v>0</v>
      </c>
      <c r="J81" s="211"/>
      <c r="K81" s="217"/>
      <c r="L81" s="214">
        <f t="shared" si="3"/>
        <v>0</v>
      </c>
    </row>
    <row r="82" spans="1:12">
      <c r="A82" s="71"/>
      <c r="B82" s="71"/>
      <c r="C82" s="71"/>
      <c r="D82" s="71"/>
      <c r="E82" s="71"/>
      <c r="F82" s="212"/>
      <c r="G82" s="218"/>
      <c r="H82" s="215">
        <f t="shared" si="2"/>
        <v>0</v>
      </c>
      <c r="J82" s="212"/>
      <c r="K82" s="218"/>
      <c r="L82" s="215">
        <f t="shared" si="3"/>
        <v>0</v>
      </c>
    </row>
    <row r="83" spans="1:12">
      <c r="A83" s="71"/>
      <c r="B83" s="71"/>
      <c r="C83" s="71"/>
      <c r="D83" s="71"/>
      <c r="E83" s="71"/>
      <c r="F83" s="212"/>
      <c r="G83" s="218"/>
      <c r="H83" s="215">
        <f t="shared" si="2"/>
        <v>0</v>
      </c>
      <c r="J83" s="212"/>
      <c r="K83" s="218"/>
      <c r="L83" s="215">
        <f t="shared" si="3"/>
        <v>0</v>
      </c>
    </row>
    <row r="84" spans="1:12">
      <c r="A84" s="71"/>
      <c r="B84" s="71"/>
      <c r="C84" s="71"/>
      <c r="D84" s="71"/>
      <c r="E84" s="71"/>
      <c r="F84" s="212"/>
      <c r="G84" s="218"/>
      <c r="H84" s="215"/>
      <c r="J84" s="212"/>
      <c r="K84" s="218"/>
      <c r="L84" s="215"/>
    </row>
    <row r="85" spans="1:12">
      <c r="A85" s="71"/>
      <c r="B85" s="71"/>
      <c r="C85" s="71"/>
      <c r="D85" s="71"/>
      <c r="E85" s="71"/>
      <c r="F85" s="212"/>
      <c r="G85" s="218"/>
      <c r="H85" s="215"/>
      <c r="J85" s="212"/>
      <c r="K85" s="218"/>
      <c r="L85" s="215"/>
    </row>
    <row r="86" spans="1:12">
      <c r="A86" s="71"/>
      <c r="B86" s="71"/>
      <c r="C86" s="71"/>
      <c r="D86" s="71"/>
      <c r="E86" s="71"/>
      <c r="F86" s="212"/>
      <c r="G86" s="218"/>
      <c r="H86" s="215"/>
      <c r="J86" s="212"/>
      <c r="K86" s="218"/>
      <c r="L86" s="215"/>
    </row>
    <row r="87" spans="1:12">
      <c r="A87" s="71"/>
      <c r="B87" s="71"/>
      <c r="C87" s="71"/>
      <c r="D87" s="71"/>
      <c r="E87" s="71"/>
      <c r="F87" s="212"/>
      <c r="G87" s="218"/>
      <c r="H87" s="215"/>
      <c r="J87" s="212"/>
      <c r="K87" s="218"/>
      <c r="L87" s="215"/>
    </row>
    <row r="88" spans="1:12">
      <c r="A88" s="71"/>
      <c r="B88" s="71"/>
      <c r="C88" s="71"/>
      <c r="D88" s="71"/>
      <c r="E88" s="71"/>
      <c r="F88" s="211"/>
      <c r="G88" s="217"/>
      <c r="H88" s="214"/>
      <c r="J88" s="211"/>
      <c r="K88" s="217"/>
      <c r="L88" s="214"/>
    </row>
    <row r="89" spans="1:12">
      <c r="A89" s="71"/>
      <c r="B89" s="71"/>
      <c r="C89" s="71"/>
      <c r="D89" s="71"/>
      <c r="E89" s="71"/>
      <c r="F89" s="212"/>
      <c r="G89" s="218"/>
      <c r="H89" s="215"/>
      <c r="J89" s="212"/>
      <c r="K89" s="218"/>
      <c r="L89" s="215"/>
    </row>
    <row r="90" spans="1:12">
      <c r="A90" s="71"/>
      <c r="B90" s="71"/>
      <c r="C90" s="71"/>
      <c r="D90" s="71"/>
      <c r="E90" s="71"/>
      <c r="F90" s="212"/>
      <c r="G90" s="218"/>
      <c r="H90" s="215"/>
      <c r="J90" s="212"/>
      <c r="K90" s="218"/>
      <c r="L90" s="215"/>
    </row>
    <row r="91" spans="1:12">
      <c r="A91" s="71"/>
      <c r="B91" s="71"/>
      <c r="C91" s="71"/>
      <c r="D91" s="71"/>
      <c r="E91" s="71"/>
      <c r="F91" s="212"/>
      <c r="G91" s="218"/>
      <c r="H91" s="215"/>
      <c r="J91" s="212"/>
      <c r="K91" s="218"/>
      <c r="L91" s="215"/>
    </row>
    <row r="92" spans="1:12">
      <c r="A92" s="71"/>
      <c r="B92" s="71"/>
      <c r="C92" s="71"/>
      <c r="D92" s="71"/>
      <c r="E92" s="71"/>
      <c r="F92" s="212"/>
      <c r="G92" s="218"/>
      <c r="H92" s="215"/>
      <c r="J92" s="212"/>
      <c r="K92" s="218"/>
      <c r="L92" s="215"/>
    </row>
    <row r="93" spans="1:12">
      <c r="A93" s="71"/>
      <c r="B93" s="71"/>
      <c r="C93" s="71"/>
      <c r="D93" s="71"/>
      <c r="E93" s="71"/>
      <c r="F93" s="212"/>
      <c r="G93" s="218"/>
      <c r="H93" s="215"/>
      <c r="J93" s="212"/>
      <c r="K93" s="218"/>
      <c r="L93" s="215"/>
    </row>
    <row r="94" spans="1:12">
      <c r="A94" s="71"/>
      <c r="B94" s="71"/>
      <c r="C94" s="71"/>
      <c r="D94" s="71"/>
      <c r="E94" s="71"/>
      <c r="F94" s="212"/>
      <c r="G94" s="218"/>
      <c r="H94" s="215"/>
      <c r="J94" s="212"/>
      <c r="K94" s="218"/>
      <c r="L94" s="215"/>
    </row>
    <row r="95" spans="1:12">
      <c r="A95" s="71"/>
      <c r="B95" s="71"/>
      <c r="C95" s="71"/>
      <c r="D95" s="71"/>
      <c r="E95" s="71"/>
      <c r="F95" s="211"/>
      <c r="G95" s="217"/>
      <c r="H95" s="214"/>
      <c r="J95" s="211"/>
      <c r="K95" s="217"/>
      <c r="L95" s="214"/>
    </row>
    <row r="96" spans="1:12">
      <c r="A96" s="71"/>
      <c r="B96" s="71"/>
      <c r="C96" s="71"/>
      <c r="D96" s="71"/>
      <c r="E96" s="71"/>
      <c r="F96" s="212"/>
      <c r="G96" s="218"/>
      <c r="H96" s="215"/>
      <c r="J96" s="212"/>
      <c r="K96" s="218"/>
      <c r="L96" s="215"/>
    </row>
    <row r="97" spans="1:12">
      <c r="A97" s="71"/>
      <c r="B97" s="71"/>
      <c r="C97" s="71"/>
      <c r="D97" s="71"/>
      <c r="E97" s="71"/>
      <c r="F97" s="212"/>
      <c r="G97" s="218"/>
      <c r="H97" s="215"/>
      <c r="J97" s="212"/>
      <c r="K97" s="218"/>
      <c r="L97" s="215"/>
    </row>
    <row r="98" spans="1:12">
      <c r="A98" s="71"/>
      <c r="B98" s="71"/>
      <c r="C98" s="71"/>
      <c r="D98" s="71"/>
      <c r="E98" s="71"/>
      <c r="F98" s="212"/>
      <c r="G98" s="218"/>
      <c r="H98" s="215"/>
      <c r="J98" s="212"/>
      <c r="K98" s="218"/>
      <c r="L98" s="215"/>
    </row>
    <row r="99" spans="1:12">
      <c r="A99" s="71"/>
      <c r="B99" s="71"/>
      <c r="C99" s="71"/>
      <c r="D99" s="71"/>
      <c r="E99" s="71"/>
      <c r="F99" s="212"/>
      <c r="G99" s="218"/>
      <c r="H99" s="215"/>
      <c r="J99" s="212"/>
      <c r="K99" s="218"/>
      <c r="L99" s="215"/>
    </row>
    <row r="100" spans="1:12">
      <c r="A100" s="71"/>
      <c r="B100" s="71"/>
      <c r="C100" s="71"/>
      <c r="D100" s="71"/>
      <c r="E100" s="71"/>
      <c r="F100" s="212"/>
      <c r="G100" s="218"/>
      <c r="H100" s="215"/>
      <c r="J100" s="212"/>
      <c r="K100" s="218"/>
      <c r="L100" s="215"/>
    </row>
    <row r="101" spans="1:12">
      <c r="A101" s="71"/>
      <c r="B101" s="71"/>
      <c r="C101" s="71"/>
      <c r="D101" s="71"/>
      <c r="E101" s="71"/>
      <c r="F101" s="212"/>
      <c r="G101" s="218"/>
      <c r="H101" s="215"/>
      <c r="J101" s="212"/>
      <c r="K101" s="218"/>
      <c r="L101" s="215"/>
    </row>
    <row r="102" spans="1:12">
      <c r="A102" s="71"/>
      <c r="B102" s="71"/>
      <c r="C102" s="71"/>
      <c r="D102" s="71"/>
      <c r="E102" s="71"/>
      <c r="F102" s="211"/>
      <c r="G102" s="217"/>
      <c r="H102" s="214"/>
      <c r="J102" s="211"/>
      <c r="K102" s="217"/>
      <c r="L102" s="214"/>
    </row>
    <row r="103" spans="1:12">
      <c r="A103" s="71"/>
      <c r="B103" s="71"/>
      <c r="C103" s="71"/>
      <c r="D103" s="71"/>
      <c r="E103" s="71"/>
      <c r="F103" s="212"/>
      <c r="G103" s="218"/>
      <c r="H103" s="215"/>
      <c r="J103" s="212"/>
      <c r="K103" s="218"/>
      <c r="L103" s="215"/>
    </row>
    <row r="104" spans="1:12">
      <c r="A104" s="71"/>
      <c r="B104" s="71"/>
      <c r="C104" s="71"/>
      <c r="D104" s="71"/>
      <c r="E104" s="71"/>
      <c r="F104" s="212"/>
      <c r="G104" s="218"/>
      <c r="H104" s="215"/>
      <c r="J104" s="212"/>
      <c r="K104" s="218"/>
      <c r="L104" s="215"/>
    </row>
    <row r="105" spans="1:12">
      <c r="A105" s="71"/>
      <c r="B105" s="71"/>
      <c r="C105" s="71"/>
      <c r="D105" s="71"/>
      <c r="E105" s="71"/>
      <c r="F105" s="212"/>
      <c r="G105" s="218"/>
      <c r="H105" s="215"/>
      <c r="J105" s="212"/>
      <c r="K105" s="218"/>
      <c r="L105" s="215"/>
    </row>
    <row r="106" spans="1:12">
      <c r="A106" s="71"/>
      <c r="B106" s="71"/>
      <c r="C106" s="71"/>
      <c r="D106" s="71"/>
      <c r="E106" s="71"/>
      <c r="F106" s="212"/>
      <c r="G106" s="218"/>
      <c r="H106" s="215"/>
      <c r="J106" s="212"/>
      <c r="K106" s="218"/>
      <c r="L106" s="215"/>
    </row>
    <row r="107" spans="1:12">
      <c r="A107" s="71"/>
      <c r="B107" s="71"/>
      <c r="C107" s="71"/>
      <c r="D107" s="71"/>
      <c r="E107" s="71"/>
      <c r="F107" s="212"/>
      <c r="G107" s="218"/>
      <c r="H107" s="215"/>
      <c r="J107" s="212"/>
      <c r="K107" s="218"/>
      <c r="L107" s="215"/>
    </row>
    <row r="108" spans="1:12">
      <c r="A108" s="71"/>
      <c r="B108" s="71"/>
      <c r="C108" s="71"/>
      <c r="D108" s="71"/>
      <c r="E108" s="71"/>
      <c r="F108" s="212"/>
      <c r="G108" s="218"/>
      <c r="H108" s="215"/>
      <c r="J108" s="212"/>
      <c r="K108" s="218"/>
      <c r="L108" s="215"/>
    </row>
    <row r="109" spans="1:12">
      <c r="A109" s="71"/>
      <c r="B109" s="71"/>
      <c r="C109" s="71"/>
      <c r="D109" s="71"/>
      <c r="E109" s="71"/>
      <c r="F109" s="211"/>
      <c r="G109" s="217"/>
      <c r="H109" s="214"/>
      <c r="J109" s="211"/>
      <c r="K109" s="217"/>
      <c r="L109" s="214"/>
    </row>
    <row r="110" spans="1:12">
      <c r="A110" s="71"/>
      <c r="B110" s="71"/>
      <c r="C110" s="71"/>
      <c r="D110" s="71"/>
      <c r="E110" s="71"/>
      <c r="F110" s="212"/>
      <c r="G110" s="218"/>
      <c r="H110" s="215"/>
      <c r="J110" s="212"/>
      <c r="K110" s="218"/>
      <c r="L110" s="215"/>
    </row>
    <row r="111" spans="1:12">
      <c r="A111" s="71"/>
      <c r="B111" s="71"/>
      <c r="C111" s="71"/>
      <c r="D111" s="71"/>
      <c r="E111" s="71"/>
      <c r="F111" s="212"/>
      <c r="G111" s="218"/>
      <c r="H111" s="215"/>
      <c r="J111" s="212"/>
      <c r="K111" s="218"/>
      <c r="L111" s="215"/>
    </row>
    <row r="112" spans="1:12">
      <c r="A112" s="71"/>
      <c r="B112" s="71"/>
      <c r="C112" s="71"/>
      <c r="D112" s="71"/>
      <c r="E112" s="71"/>
      <c r="F112" s="212"/>
      <c r="G112" s="218"/>
      <c r="H112" s="215"/>
      <c r="J112" s="212"/>
      <c r="K112" s="218"/>
      <c r="L112" s="215"/>
    </row>
    <row r="113" spans="1:12">
      <c r="A113" s="71"/>
      <c r="B113" s="71"/>
      <c r="C113" s="71"/>
      <c r="D113" s="71"/>
      <c r="E113" s="71"/>
      <c r="F113" s="212"/>
      <c r="G113" s="218"/>
      <c r="H113" s="215"/>
      <c r="J113" s="212"/>
      <c r="K113" s="218"/>
      <c r="L113" s="215"/>
    </row>
    <row r="114" spans="1:12">
      <c r="A114" s="71"/>
      <c r="B114" s="71"/>
      <c r="C114" s="71"/>
      <c r="D114" s="71"/>
      <c r="E114" s="71"/>
      <c r="F114" s="212"/>
      <c r="G114" s="218"/>
      <c r="H114" s="215"/>
      <c r="J114" s="212"/>
      <c r="K114" s="218"/>
      <c r="L114" s="215"/>
    </row>
    <row r="115" spans="1:12">
      <c r="A115" s="71"/>
      <c r="B115" s="71"/>
      <c r="C115" s="71"/>
      <c r="D115" s="71"/>
      <c r="E115" s="71"/>
      <c r="F115" s="212"/>
      <c r="G115" s="218"/>
      <c r="H115" s="215"/>
      <c r="J115" s="212"/>
      <c r="K115" s="218"/>
      <c r="L115" s="215"/>
    </row>
    <row r="116" spans="1:12">
      <c r="A116" s="71"/>
      <c r="B116" s="71"/>
      <c r="C116" s="71"/>
      <c r="D116" s="71"/>
      <c r="E116" s="71"/>
      <c r="F116" s="211"/>
      <c r="G116" s="217"/>
      <c r="H116" s="214"/>
      <c r="J116" s="211"/>
      <c r="K116" s="217"/>
      <c r="L116" s="214"/>
    </row>
    <row r="117" spans="1:12">
      <c r="A117" s="71"/>
      <c r="B117" s="71"/>
      <c r="C117" s="71"/>
      <c r="D117" s="71"/>
      <c r="E117" s="71"/>
      <c r="F117" s="212"/>
      <c r="G117" s="218"/>
      <c r="H117" s="215"/>
      <c r="J117" s="212"/>
      <c r="K117" s="218"/>
      <c r="L117" s="215"/>
    </row>
    <row r="118" spans="1:12">
      <c r="A118" s="71"/>
      <c r="B118" s="71"/>
      <c r="C118" s="71"/>
      <c r="D118" s="71"/>
      <c r="E118" s="71"/>
      <c r="F118" s="212"/>
      <c r="G118" s="218"/>
      <c r="H118" s="215"/>
      <c r="J118" s="212"/>
      <c r="K118" s="218"/>
      <c r="L118" s="215"/>
    </row>
    <row r="119" spans="1:12">
      <c r="A119" s="71"/>
      <c r="B119" s="71"/>
      <c r="C119" s="71"/>
      <c r="D119" s="71"/>
      <c r="E119" s="71"/>
      <c r="F119" s="212"/>
      <c r="G119" s="218"/>
      <c r="H119" s="215"/>
      <c r="J119" s="212"/>
      <c r="K119" s="218"/>
      <c r="L119" s="215"/>
    </row>
    <row r="120" spans="1:12">
      <c r="A120" s="71"/>
      <c r="B120" s="71"/>
      <c r="C120" s="71"/>
      <c r="D120" s="71"/>
      <c r="E120" s="71"/>
      <c r="F120" s="212"/>
      <c r="G120" s="218"/>
      <c r="H120" s="215"/>
      <c r="J120" s="212"/>
      <c r="K120" s="218"/>
      <c r="L120" s="215"/>
    </row>
    <row r="121" spans="1:12">
      <c r="A121" s="71"/>
      <c r="B121" s="71"/>
      <c r="C121" s="71"/>
      <c r="D121" s="71"/>
      <c r="E121" s="71"/>
      <c r="F121" s="212"/>
      <c r="G121" s="218"/>
      <c r="H121" s="215"/>
      <c r="J121" s="212"/>
      <c r="K121" s="218"/>
      <c r="L121" s="215"/>
    </row>
    <row r="122" spans="1:12">
      <c r="A122" s="71"/>
      <c r="B122" s="71"/>
      <c r="C122" s="71"/>
      <c r="D122" s="71"/>
      <c r="E122" s="71"/>
      <c r="F122" s="212"/>
      <c r="G122" s="218"/>
      <c r="H122" s="215"/>
      <c r="J122" s="212"/>
      <c r="K122" s="218"/>
      <c r="L122" s="215"/>
    </row>
    <row r="123" spans="1:12">
      <c r="A123" s="71"/>
      <c r="B123" s="71"/>
      <c r="C123" s="71"/>
      <c r="D123" s="71"/>
      <c r="E123" s="71"/>
      <c r="F123" s="211"/>
      <c r="G123" s="217"/>
      <c r="H123" s="214"/>
      <c r="J123" s="211"/>
      <c r="K123" s="217"/>
      <c r="L123" s="214"/>
    </row>
    <row r="124" spans="1:12">
      <c r="A124" s="71"/>
      <c r="B124" s="71"/>
      <c r="C124" s="71"/>
      <c r="D124" s="71"/>
      <c r="E124" s="71"/>
      <c r="F124" s="212"/>
      <c r="G124" s="218"/>
      <c r="H124" s="215"/>
      <c r="J124" s="212"/>
      <c r="K124" s="218"/>
      <c r="L124" s="215"/>
    </row>
    <row r="125" spans="1:12">
      <c r="A125" s="71"/>
      <c r="B125" s="71"/>
      <c r="C125" s="71"/>
      <c r="D125" s="71"/>
      <c r="E125" s="71"/>
      <c r="F125" s="212"/>
      <c r="G125" s="218"/>
      <c r="H125" s="215"/>
      <c r="J125" s="212"/>
      <c r="K125" s="218"/>
      <c r="L125" s="215"/>
    </row>
    <row r="126" spans="1:12">
      <c r="A126" s="71"/>
      <c r="B126" s="71"/>
      <c r="C126" s="71"/>
      <c r="D126" s="71"/>
      <c r="E126" s="71"/>
      <c r="F126" s="212"/>
      <c r="G126" s="218"/>
      <c r="H126" s="215"/>
      <c r="J126" s="212"/>
      <c r="K126" s="218"/>
      <c r="L126" s="215"/>
    </row>
    <row r="127" spans="1:12">
      <c r="A127" s="71"/>
      <c r="B127" s="71"/>
      <c r="C127" s="71"/>
      <c r="D127" s="71"/>
      <c r="E127" s="71"/>
      <c r="F127" s="212"/>
      <c r="G127" s="218"/>
      <c r="H127" s="215"/>
      <c r="J127" s="212"/>
      <c r="K127" s="218"/>
      <c r="L127" s="215"/>
    </row>
    <row r="128" spans="1:12">
      <c r="A128" s="71"/>
      <c r="B128" s="71"/>
      <c r="C128" s="71"/>
      <c r="D128" s="71"/>
      <c r="E128" s="71"/>
      <c r="F128" s="212"/>
      <c r="G128" s="218"/>
      <c r="H128" s="215"/>
      <c r="J128" s="212"/>
      <c r="K128" s="218"/>
      <c r="L128" s="215"/>
    </row>
    <row r="129" spans="1:12">
      <c r="A129" s="71"/>
      <c r="B129" s="71"/>
      <c r="C129" s="71"/>
      <c r="D129" s="71"/>
      <c r="E129" s="71"/>
      <c r="F129" s="212"/>
      <c r="G129" s="218"/>
      <c r="H129" s="215"/>
      <c r="J129" s="212"/>
      <c r="K129" s="218"/>
      <c r="L129" s="215"/>
    </row>
    <row r="130" spans="1:12">
      <c r="A130" s="71"/>
      <c r="B130" s="71"/>
      <c r="C130" s="71"/>
      <c r="D130" s="71"/>
      <c r="E130" s="71"/>
      <c r="F130" s="211"/>
      <c r="G130" s="217"/>
      <c r="H130" s="214"/>
      <c r="J130" s="211"/>
      <c r="K130" s="217"/>
      <c r="L130" s="214"/>
    </row>
    <row r="131" spans="1:12">
      <c r="A131" s="71"/>
      <c r="B131" s="71"/>
      <c r="C131" s="71"/>
      <c r="D131" s="71"/>
      <c r="E131" s="71"/>
      <c r="F131" s="212"/>
      <c r="G131" s="218"/>
      <c r="H131" s="215"/>
      <c r="J131" s="212"/>
      <c r="K131" s="218"/>
      <c r="L131" s="215"/>
    </row>
    <row r="132" spans="1:12">
      <c r="A132" s="71"/>
      <c r="B132" s="71"/>
      <c r="C132" s="71"/>
      <c r="D132" s="71"/>
      <c r="E132" s="71"/>
      <c r="F132" s="212"/>
      <c r="G132" s="218"/>
      <c r="H132" s="215"/>
      <c r="J132" s="212"/>
      <c r="K132" s="218"/>
      <c r="L132" s="215"/>
    </row>
    <row r="133" spans="1:12">
      <c r="A133" s="71"/>
      <c r="B133" s="71"/>
      <c r="C133" s="71"/>
      <c r="D133" s="71"/>
      <c r="E133" s="71"/>
      <c r="F133" s="212"/>
      <c r="G133" s="218"/>
      <c r="H133" s="215"/>
      <c r="J133" s="212"/>
      <c r="K133" s="218"/>
      <c r="L133" s="215"/>
    </row>
    <row r="134" spans="1:12">
      <c r="A134" s="71"/>
      <c r="B134" s="71"/>
      <c r="C134" s="71"/>
      <c r="D134" s="71"/>
      <c r="E134" s="71"/>
      <c r="F134" s="212"/>
      <c r="G134" s="218"/>
      <c r="H134" s="215"/>
      <c r="J134" s="212"/>
      <c r="K134" s="218"/>
      <c r="L134" s="215"/>
    </row>
    <row r="135" spans="1:12">
      <c r="A135" s="71"/>
      <c r="B135" s="71"/>
      <c r="C135" s="71"/>
      <c r="D135" s="71"/>
      <c r="E135" s="71"/>
      <c r="F135" s="212"/>
      <c r="G135" s="218"/>
      <c r="H135" s="215"/>
      <c r="J135" s="212"/>
      <c r="K135" s="218"/>
      <c r="L135" s="215"/>
    </row>
    <row r="136" spans="1:12">
      <c r="A136" s="71"/>
      <c r="B136" s="71"/>
      <c r="C136" s="71"/>
      <c r="D136" s="71"/>
      <c r="E136" s="71"/>
      <c r="F136" s="212"/>
      <c r="G136" s="218"/>
      <c r="H136" s="215"/>
      <c r="J136" s="212"/>
      <c r="K136" s="218"/>
      <c r="L136" s="215"/>
    </row>
    <row r="137" spans="1:12">
      <c r="A137" s="71"/>
      <c r="B137" s="71"/>
      <c r="C137" s="71"/>
      <c r="D137" s="71"/>
      <c r="E137" s="71"/>
      <c r="F137" s="211"/>
      <c r="G137" s="217"/>
      <c r="H137" s="214"/>
      <c r="J137" s="211"/>
      <c r="K137" s="217"/>
      <c r="L137" s="214"/>
    </row>
    <row r="138" spans="1:12">
      <c r="A138" s="71"/>
      <c r="B138" s="71"/>
      <c r="C138" s="71"/>
      <c r="D138" s="71"/>
      <c r="E138" s="71"/>
      <c r="F138" s="212"/>
      <c r="G138" s="218"/>
      <c r="H138" s="215"/>
      <c r="J138" s="212"/>
      <c r="K138" s="218"/>
      <c r="L138" s="215"/>
    </row>
    <row r="139" spans="1:12">
      <c r="A139" s="71"/>
      <c r="B139" s="71"/>
      <c r="C139" s="71"/>
      <c r="D139" s="71"/>
      <c r="E139" s="71"/>
      <c r="F139" s="212"/>
      <c r="G139" s="218"/>
      <c r="H139" s="215"/>
      <c r="J139" s="212"/>
      <c r="K139" s="218"/>
      <c r="L139" s="215"/>
    </row>
    <row r="140" spans="1:12">
      <c r="A140" s="71"/>
      <c r="B140" s="71"/>
      <c r="C140" s="71"/>
      <c r="D140" s="71"/>
      <c r="E140" s="71"/>
      <c r="F140" s="212"/>
      <c r="G140" s="218"/>
      <c r="H140" s="215"/>
      <c r="J140" s="212"/>
      <c r="K140" s="218"/>
      <c r="L140" s="215"/>
    </row>
    <row r="141" spans="1:12">
      <c r="A141" s="71"/>
      <c r="B141" s="71"/>
      <c r="C141" s="71"/>
      <c r="D141" s="71"/>
      <c r="E141" s="71"/>
      <c r="F141" s="212"/>
      <c r="G141" s="218"/>
      <c r="H141" s="215"/>
      <c r="J141" s="212"/>
      <c r="K141" s="218"/>
      <c r="L141" s="215"/>
    </row>
    <row r="142" spans="1:12">
      <c r="A142" s="71"/>
      <c r="B142" s="71"/>
      <c r="C142" s="71"/>
      <c r="D142" s="71"/>
      <c r="E142" s="71"/>
      <c r="F142" s="212"/>
      <c r="G142" s="218"/>
      <c r="H142" s="215"/>
      <c r="J142" s="212"/>
      <c r="K142" s="218"/>
      <c r="L142" s="215"/>
    </row>
    <row r="143" spans="1:12">
      <c r="A143" s="71"/>
      <c r="B143" s="71"/>
      <c r="C143" s="71"/>
      <c r="D143" s="71"/>
      <c r="E143" s="71"/>
      <c r="F143" s="212"/>
      <c r="G143" s="218"/>
      <c r="H143" s="215"/>
      <c r="J143" s="212"/>
      <c r="K143" s="218"/>
      <c r="L143" s="215"/>
    </row>
    <row r="144" spans="1:12">
      <c r="A144" s="71"/>
      <c r="B144" s="71"/>
      <c r="C144" s="71"/>
      <c r="D144" s="71"/>
      <c r="E144" s="71"/>
      <c r="F144" s="211"/>
      <c r="G144" s="217"/>
      <c r="H144" s="214"/>
      <c r="J144" s="211"/>
      <c r="K144" s="217"/>
      <c r="L144" s="214"/>
    </row>
    <row r="145" spans="1:12">
      <c r="A145" s="71"/>
      <c r="B145" s="71"/>
      <c r="C145" s="71"/>
      <c r="D145" s="71"/>
      <c r="E145" s="71"/>
      <c r="F145" s="212"/>
      <c r="G145" s="218"/>
      <c r="H145" s="215"/>
      <c r="J145" s="212"/>
      <c r="K145" s="218"/>
      <c r="L145" s="215"/>
    </row>
    <row r="146" spans="1:12">
      <c r="A146" s="71"/>
      <c r="B146" s="71"/>
      <c r="C146" s="71"/>
      <c r="D146" s="71"/>
      <c r="E146" s="71"/>
      <c r="F146" s="212"/>
      <c r="G146" s="218"/>
      <c r="H146" s="215"/>
      <c r="J146" s="212"/>
      <c r="K146" s="218"/>
      <c r="L146" s="215"/>
    </row>
    <row r="147" spans="1:12">
      <c r="A147" s="71"/>
      <c r="B147" s="71"/>
      <c r="C147" s="71"/>
      <c r="D147" s="71"/>
      <c r="E147" s="71"/>
      <c r="F147" s="212"/>
      <c r="G147" s="218"/>
      <c r="H147" s="215"/>
      <c r="J147" s="212"/>
      <c r="K147" s="218"/>
      <c r="L147" s="215"/>
    </row>
    <row r="148" spans="1:12">
      <c r="A148" s="71"/>
      <c r="B148" s="71"/>
      <c r="C148" s="71"/>
      <c r="D148" s="71"/>
      <c r="E148" s="71"/>
      <c r="F148" s="212"/>
      <c r="G148" s="218"/>
      <c r="H148" s="215"/>
      <c r="J148" s="212"/>
      <c r="K148" s="218"/>
      <c r="L148" s="215"/>
    </row>
    <row r="149" spans="1:12">
      <c r="A149" s="71"/>
      <c r="B149" s="71"/>
      <c r="C149" s="71"/>
      <c r="D149" s="71"/>
      <c r="E149" s="71"/>
      <c r="F149" s="212"/>
      <c r="G149" s="218"/>
      <c r="H149" s="215"/>
      <c r="J149" s="212"/>
      <c r="K149" s="218"/>
      <c r="L149" s="215"/>
    </row>
  </sheetData>
  <sheetProtection algorithmName="SHA-512" hashValue="5c7Gw5zg3ny5q44nk2cgGuj7OUiUvauVrWNqL9Kn9k8ZTpTzB6N4o5kZ+G/M2bfmArr4fEVAQ4z7Y5jDuNzJDw==" saltValue="Z3dKibroqFtEev1eVVWsDQ==" spinCount="100000" sheet="1" objects="1" scenarios="1" sort="0" autoFilter="0" pivotTables="0"/>
  <autoFilter ref="A9:L9"/>
  <mergeCells count="5">
    <mergeCell ref="A7:E7"/>
    <mergeCell ref="F7:H7"/>
    <mergeCell ref="F4:H4"/>
    <mergeCell ref="J4:L4"/>
    <mergeCell ref="J7:L7"/>
  </mergeCells>
  <conditionalFormatting sqref="A11:B17 A18:E149">
    <cfRule type="expression" dxfId="28" priority="13">
      <formula>$A$1=TRUE</formula>
    </cfRule>
  </conditionalFormatting>
  <conditionalFormatting sqref="I11:I83">
    <cfRule type="cellIs" dxfId="27" priority="11" operator="lessThan">
      <formula>0</formula>
    </cfRule>
  </conditionalFormatting>
  <conditionalFormatting sqref="C11:C17">
    <cfRule type="expression" dxfId="26" priority="7">
      <formula>$A$1=TRUE</formula>
    </cfRule>
  </conditionalFormatting>
  <conditionalFormatting sqref="D11:E17">
    <cfRule type="expression" dxfId="25" priority="9">
      <formula>$A$1=TRUE</formula>
    </cfRule>
  </conditionalFormatting>
  <conditionalFormatting sqref="F11:G149">
    <cfRule type="expression" dxfId="24" priority="6">
      <formula>$A$1=TRUE</formula>
    </cfRule>
  </conditionalFormatting>
  <conditionalFormatting sqref="F11:H149">
    <cfRule type="cellIs" dxfId="23" priority="4" operator="lessThan">
      <formula>0</formula>
    </cfRule>
  </conditionalFormatting>
  <conditionalFormatting sqref="H11:H149">
    <cfRule type="cellIs" dxfId="22" priority="5" operator="equal">
      <formula>0</formula>
    </cfRule>
  </conditionalFormatting>
  <conditionalFormatting sqref="J11:L149">
    <cfRule type="cellIs" dxfId="21" priority="1" operator="lessThan">
      <formula>0</formula>
    </cfRule>
  </conditionalFormatting>
  <conditionalFormatting sqref="J11:K149">
    <cfRule type="expression" dxfId="20" priority="3">
      <formula>$A$1=TRUE</formula>
    </cfRule>
  </conditionalFormatting>
  <conditionalFormatting sqref="L11:L149">
    <cfRule type="cellIs" dxfId="19" priority="2" operator="equal">
      <formula>0</formula>
    </cfRule>
  </conditionalFormatting>
  <pageMargins left="0.19685039370078741" right="0.19685039370078741" top="0.19685039370078741" bottom="0.19685039370078741" header="0.19685039370078741" footer="0.19685039370078741"/>
  <pageSetup paperSize="9" scale="55" orientation="landscape" r:id="rId1"/>
  <ignoredErrors>
    <ignoredError sqref="H11:H70 L13:L70 L11 L12 M12:N12 M11:N11 M13:N70"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4D9"/>
  </sheetPr>
  <dimension ref="A1:L149"/>
  <sheetViews>
    <sheetView showGridLines="0" zoomScale="85" zoomScaleNormal="85" workbookViewId="0">
      <pane ySplit="10" topLeftCell="A11" activePane="bottomLeft" state="frozen"/>
      <selection activeCell="A2" sqref="A2"/>
      <selection pane="bottomLeft" activeCell="C10" sqref="C10"/>
    </sheetView>
  </sheetViews>
  <sheetFormatPr defaultColWidth="9.140625" defaultRowHeight="12.75"/>
  <cols>
    <col min="1" max="1" width="25.7109375" style="1" customWidth="1"/>
    <col min="2" max="2" width="41.85546875" style="1" customWidth="1"/>
    <col min="3" max="3" width="25.7109375" style="1" customWidth="1"/>
    <col min="4" max="4" width="25.7109375" style="1" hidden="1" customWidth="1"/>
    <col min="5" max="5" width="21.7109375" style="1" customWidth="1"/>
    <col min="6" max="7" width="9.28515625" style="1" customWidth="1"/>
    <col min="8" max="8" width="15.7109375" style="1" customWidth="1"/>
    <col min="9" max="9" width="0.85546875" style="1" customWidth="1"/>
    <col min="10" max="11" width="9.28515625" style="1" customWidth="1"/>
    <col min="12" max="12" width="15.7109375" style="1" customWidth="1"/>
    <col min="13" max="13" width="0.85546875" style="1" customWidth="1"/>
    <col min="14" max="16384" width="9.140625" style="1"/>
  </cols>
  <sheetData>
    <row r="1" spans="1:12">
      <c r="A1" s="3" t="b">
        <f>Voorblad!$B$52</f>
        <v>1</v>
      </c>
    </row>
    <row r="2" spans="1:12">
      <c r="B2" s="2" t="str">
        <f>'Samenvattend overzicht'!B3</f>
        <v>Projecttitel</v>
      </c>
      <c r="C2" s="17" t="str">
        <f>'Samenvattend overzicht'!C3</f>
        <v>Titel van het project</v>
      </c>
      <c r="D2" s="15"/>
      <c r="E2" s="15"/>
      <c r="F2" s="15"/>
      <c r="G2" s="7"/>
      <c r="H2" s="7"/>
      <c r="J2" s="15"/>
      <c r="K2" s="7"/>
      <c r="L2" s="7"/>
    </row>
    <row r="3" spans="1:12">
      <c r="B3" s="2" t="str">
        <f>'Samenvattend overzicht'!B4</f>
        <v>Aanvrager</v>
      </c>
      <c r="C3" s="17" t="str">
        <f>'Samenvattend overzicht'!C4</f>
        <v>Naam van de hogeschool</v>
      </c>
      <c r="D3" s="7"/>
      <c r="E3" s="7"/>
      <c r="F3" s="7"/>
      <c r="G3" s="7"/>
      <c r="H3" s="7"/>
      <c r="J3" s="7"/>
      <c r="K3" s="7"/>
      <c r="L3" s="7"/>
    </row>
    <row r="4" spans="1:12">
      <c r="A4" s="235" t="str">
        <f ca="1">MID(CELL("bestandsnaam",$A$1),FIND("]",CELL("bestandsnaam",$A$1))+1,31)</f>
        <v>Projectmanagement</v>
      </c>
      <c r="B4" s="2"/>
      <c r="C4" s="17"/>
      <c r="D4" s="7"/>
      <c r="E4" s="7"/>
      <c r="F4" s="385"/>
      <c r="G4" s="385"/>
      <c r="H4" s="385"/>
      <c r="I4" s="342"/>
      <c r="J4" s="385"/>
      <c r="K4" s="385"/>
      <c r="L4" s="385"/>
    </row>
    <row r="5" spans="1:12" ht="12.75" hidden="1" customHeight="1">
      <c r="A5" s="8"/>
      <c r="B5" s="8"/>
      <c r="C5" s="9"/>
      <c r="D5" s="10"/>
      <c r="E5" s="10"/>
      <c r="G5" s="16" t="s">
        <v>20</v>
      </c>
      <c r="H5" s="223">
        <f>SUM(H11:H9998)</f>
        <v>0</v>
      </c>
      <c r="K5" s="16" t="s">
        <v>20</v>
      </c>
      <c r="L5" s="223">
        <f>SUM(L11:L9998)</f>
        <v>0</v>
      </c>
    </row>
    <row r="6" spans="1:12">
      <c r="A6" s="8"/>
      <c r="B6" s="8" t="str">
        <f>Voorblad!B4</f>
        <v>Begrotingsformat incl. voortgangs- en eindrapportage</v>
      </c>
      <c r="C6" s="9"/>
      <c r="D6" s="10"/>
      <c r="E6" s="10"/>
      <c r="F6" s="11"/>
      <c r="G6" s="9"/>
      <c r="H6" s="9"/>
      <c r="J6" s="11"/>
      <c r="K6" s="9"/>
      <c r="L6" s="9"/>
    </row>
    <row r="7" spans="1:12" s="46" customFormat="1">
      <c r="A7" s="380" t="s">
        <v>25</v>
      </c>
      <c r="B7" s="381"/>
      <c r="C7" s="381"/>
      <c r="D7" s="381"/>
      <c r="E7" s="381"/>
      <c r="F7" s="354" t="s">
        <v>2</v>
      </c>
      <c r="G7" s="355"/>
      <c r="H7" s="356"/>
      <c r="J7" s="357" t="s">
        <v>28</v>
      </c>
      <c r="K7" s="358"/>
      <c r="L7" s="359"/>
    </row>
    <row r="8" spans="1:12" s="46" customFormat="1">
      <c r="A8" s="47" t="s">
        <v>11</v>
      </c>
      <c r="B8" s="47" t="s">
        <v>12</v>
      </c>
      <c r="C8" s="48" t="s">
        <v>13</v>
      </c>
      <c r="D8" s="49" t="s">
        <v>14</v>
      </c>
      <c r="E8" s="49" t="s">
        <v>15</v>
      </c>
      <c r="F8" s="50" t="s">
        <v>16</v>
      </c>
      <c r="G8" s="168" t="s">
        <v>17</v>
      </c>
      <c r="H8" s="168" t="s">
        <v>22</v>
      </c>
      <c r="J8" s="50" t="s">
        <v>21</v>
      </c>
      <c r="K8" s="168" t="s">
        <v>130</v>
      </c>
      <c r="L8" s="168" t="s">
        <v>131</v>
      </c>
    </row>
    <row r="9" spans="1:12" s="46" customFormat="1" ht="13.5" thickBot="1">
      <c r="A9" s="179" t="s">
        <v>4</v>
      </c>
      <c r="B9" s="179" t="s">
        <v>5</v>
      </c>
      <c r="C9" s="180" t="s">
        <v>29</v>
      </c>
      <c r="D9" s="181" t="s">
        <v>6</v>
      </c>
      <c r="E9" s="181" t="s">
        <v>7</v>
      </c>
      <c r="F9" s="219" t="s">
        <v>8</v>
      </c>
      <c r="G9" s="180" t="s">
        <v>3</v>
      </c>
      <c r="H9" s="180" t="s">
        <v>27</v>
      </c>
      <c r="I9" s="175"/>
      <c r="J9" s="219" t="s">
        <v>8</v>
      </c>
      <c r="K9" s="180" t="s">
        <v>3</v>
      </c>
      <c r="L9" s="180" t="s">
        <v>27</v>
      </c>
    </row>
    <row r="10" spans="1:12" s="12" customFormat="1" ht="14.25" thickTop="1" thickBot="1">
      <c r="A10" s="182" t="s">
        <v>1</v>
      </c>
      <c r="B10" s="182" t="s">
        <v>1</v>
      </c>
      <c r="C10" s="182" t="s">
        <v>1</v>
      </c>
      <c r="D10" s="183"/>
      <c r="E10" s="182" t="s">
        <v>1</v>
      </c>
      <c r="F10" s="182" t="s">
        <v>1</v>
      </c>
      <c r="G10" s="176" t="s">
        <v>1</v>
      </c>
      <c r="H10" s="177">
        <f>SUM(H11:H9998)</f>
        <v>0</v>
      </c>
      <c r="I10" s="178"/>
      <c r="J10" s="182" t="s">
        <v>1</v>
      </c>
      <c r="K10" s="176" t="s">
        <v>1</v>
      </c>
      <c r="L10" s="177">
        <f>SUM(L11:L9998)</f>
        <v>0</v>
      </c>
    </row>
    <row r="11" spans="1:12" s="13" customFormat="1" ht="13.5" thickTop="1">
      <c r="A11" s="70"/>
      <c r="B11" s="70"/>
      <c r="C11" s="70"/>
      <c r="D11" s="70"/>
      <c r="E11" s="70"/>
      <c r="F11" s="211"/>
      <c r="G11" s="217"/>
      <c r="H11" s="214">
        <f>IF(F11*G11=0,0,F11*G11)</f>
        <v>0</v>
      </c>
      <c r="J11" s="211"/>
      <c r="K11" s="217"/>
      <c r="L11" s="214">
        <f>IF(J11*K11=0,0,J11*K11)</f>
        <v>0</v>
      </c>
    </row>
    <row r="12" spans="1:12">
      <c r="A12" s="71"/>
      <c r="B12" s="71"/>
      <c r="C12" s="71"/>
      <c r="D12" s="71"/>
      <c r="E12" s="71"/>
      <c r="F12" s="212"/>
      <c r="G12" s="218"/>
      <c r="H12" s="215">
        <f t="shared" ref="H12:H70" si="0">IF(F12*G12=0,0,F12*G12)</f>
        <v>0</v>
      </c>
      <c r="J12" s="212"/>
      <c r="K12" s="218"/>
      <c r="L12" s="215">
        <f t="shared" ref="L12:L70" si="1">IF(J12*K12=0,0,J12*K12)</f>
        <v>0</v>
      </c>
    </row>
    <row r="13" spans="1:12">
      <c r="A13" s="71"/>
      <c r="B13" s="71"/>
      <c r="C13" s="71"/>
      <c r="D13" s="71"/>
      <c r="E13" s="71"/>
      <c r="F13" s="212"/>
      <c r="G13" s="218"/>
      <c r="H13" s="215">
        <f t="shared" si="0"/>
        <v>0</v>
      </c>
      <c r="J13" s="212"/>
      <c r="K13" s="218"/>
      <c r="L13" s="215">
        <f t="shared" si="1"/>
        <v>0</v>
      </c>
    </row>
    <row r="14" spans="1:12">
      <c r="A14" s="71"/>
      <c r="B14" s="71"/>
      <c r="C14" s="71"/>
      <c r="D14" s="71"/>
      <c r="E14" s="71"/>
      <c r="F14" s="212"/>
      <c r="G14" s="218"/>
      <c r="H14" s="215">
        <f t="shared" si="0"/>
        <v>0</v>
      </c>
      <c r="J14" s="212"/>
      <c r="K14" s="218"/>
      <c r="L14" s="215">
        <f t="shared" si="1"/>
        <v>0</v>
      </c>
    </row>
    <row r="15" spans="1:12">
      <c r="A15" s="71"/>
      <c r="B15" s="71"/>
      <c r="C15" s="71"/>
      <c r="D15" s="71"/>
      <c r="E15" s="71"/>
      <c r="F15" s="212"/>
      <c r="G15" s="218"/>
      <c r="H15" s="215">
        <f t="shared" si="0"/>
        <v>0</v>
      </c>
      <c r="J15" s="212"/>
      <c r="K15" s="218"/>
      <c r="L15" s="215">
        <f t="shared" si="1"/>
        <v>0</v>
      </c>
    </row>
    <row r="16" spans="1:12">
      <c r="A16" s="71"/>
      <c r="B16" s="71"/>
      <c r="C16" s="71"/>
      <c r="D16" s="71"/>
      <c r="E16" s="71"/>
      <c r="F16" s="212"/>
      <c r="G16" s="218"/>
      <c r="H16" s="215">
        <f t="shared" si="0"/>
        <v>0</v>
      </c>
      <c r="J16" s="212"/>
      <c r="K16" s="218"/>
      <c r="L16" s="215">
        <f t="shared" si="1"/>
        <v>0</v>
      </c>
    </row>
    <row r="17" spans="1:12">
      <c r="A17" s="71"/>
      <c r="B17" s="71"/>
      <c r="C17" s="71"/>
      <c r="D17" s="71"/>
      <c r="E17" s="71"/>
      <c r="F17" s="212"/>
      <c r="G17" s="218"/>
      <c r="H17" s="215">
        <f t="shared" si="0"/>
        <v>0</v>
      </c>
      <c r="J17" s="212"/>
      <c r="K17" s="218"/>
      <c r="L17" s="215">
        <f t="shared" si="1"/>
        <v>0</v>
      </c>
    </row>
    <row r="18" spans="1:12">
      <c r="A18" s="71"/>
      <c r="B18" s="71"/>
      <c r="C18" s="71"/>
      <c r="D18" s="71"/>
      <c r="E18" s="71"/>
      <c r="F18" s="211"/>
      <c r="G18" s="217"/>
      <c r="H18" s="214">
        <f t="shared" si="0"/>
        <v>0</v>
      </c>
      <c r="J18" s="211"/>
      <c r="K18" s="217"/>
      <c r="L18" s="214">
        <f t="shared" si="1"/>
        <v>0</v>
      </c>
    </row>
    <row r="19" spans="1:12">
      <c r="A19" s="71"/>
      <c r="B19" s="71"/>
      <c r="C19" s="71"/>
      <c r="D19" s="71"/>
      <c r="E19" s="71"/>
      <c r="F19" s="212"/>
      <c r="G19" s="218"/>
      <c r="H19" s="215">
        <f t="shared" si="0"/>
        <v>0</v>
      </c>
      <c r="J19" s="212"/>
      <c r="K19" s="218"/>
      <c r="L19" s="215">
        <f t="shared" si="1"/>
        <v>0</v>
      </c>
    </row>
    <row r="20" spans="1:12">
      <c r="A20" s="71"/>
      <c r="B20" s="71"/>
      <c r="C20" s="71"/>
      <c r="D20" s="71"/>
      <c r="E20" s="71"/>
      <c r="F20" s="212"/>
      <c r="G20" s="218"/>
      <c r="H20" s="215">
        <f t="shared" si="0"/>
        <v>0</v>
      </c>
      <c r="J20" s="212"/>
      <c r="K20" s="218"/>
      <c r="L20" s="215">
        <f t="shared" si="1"/>
        <v>0</v>
      </c>
    </row>
    <row r="21" spans="1:12">
      <c r="A21" s="71"/>
      <c r="B21" s="71"/>
      <c r="C21" s="71"/>
      <c r="D21" s="71"/>
      <c r="E21" s="71"/>
      <c r="F21" s="212"/>
      <c r="G21" s="218"/>
      <c r="H21" s="215">
        <f t="shared" si="0"/>
        <v>0</v>
      </c>
      <c r="J21" s="212"/>
      <c r="K21" s="218"/>
      <c r="L21" s="215">
        <f t="shared" si="1"/>
        <v>0</v>
      </c>
    </row>
    <row r="22" spans="1:12">
      <c r="A22" s="71"/>
      <c r="B22" s="71"/>
      <c r="C22" s="71"/>
      <c r="D22" s="71"/>
      <c r="E22" s="71"/>
      <c r="F22" s="212"/>
      <c r="G22" s="218"/>
      <c r="H22" s="215">
        <f t="shared" si="0"/>
        <v>0</v>
      </c>
      <c r="J22" s="212"/>
      <c r="K22" s="218"/>
      <c r="L22" s="215">
        <f t="shared" si="1"/>
        <v>0</v>
      </c>
    </row>
    <row r="23" spans="1:12">
      <c r="A23" s="71"/>
      <c r="B23" s="71"/>
      <c r="C23" s="71"/>
      <c r="D23" s="71"/>
      <c r="E23" s="71"/>
      <c r="F23" s="212"/>
      <c r="G23" s="218"/>
      <c r="H23" s="215">
        <f t="shared" si="0"/>
        <v>0</v>
      </c>
      <c r="J23" s="212"/>
      <c r="K23" s="218"/>
      <c r="L23" s="215">
        <f t="shared" si="1"/>
        <v>0</v>
      </c>
    </row>
    <row r="24" spans="1:12">
      <c r="A24" s="71"/>
      <c r="B24" s="71"/>
      <c r="C24" s="71"/>
      <c r="D24" s="71"/>
      <c r="E24" s="71"/>
      <c r="F24" s="212"/>
      <c r="G24" s="218"/>
      <c r="H24" s="215">
        <f t="shared" si="0"/>
        <v>0</v>
      </c>
      <c r="J24" s="212"/>
      <c r="K24" s="218"/>
      <c r="L24" s="215">
        <f t="shared" si="1"/>
        <v>0</v>
      </c>
    </row>
    <row r="25" spans="1:12">
      <c r="A25" s="71"/>
      <c r="B25" s="71"/>
      <c r="C25" s="71"/>
      <c r="D25" s="71"/>
      <c r="E25" s="71"/>
      <c r="F25" s="211"/>
      <c r="G25" s="217"/>
      <c r="H25" s="214">
        <f t="shared" si="0"/>
        <v>0</v>
      </c>
      <c r="J25" s="211"/>
      <c r="K25" s="217"/>
      <c r="L25" s="214">
        <f t="shared" si="1"/>
        <v>0</v>
      </c>
    </row>
    <row r="26" spans="1:12">
      <c r="A26" s="71"/>
      <c r="B26" s="71"/>
      <c r="C26" s="71"/>
      <c r="D26" s="71"/>
      <c r="E26" s="71"/>
      <c r="F26" s="212"/>
      <c r="G26" s="218"/>
      <c r="H26" s="215">
        <f t="shared" si="0"/>
        <v>0</v>
      </c>
      <c r="J26" s="212"/>
      <c r="K26" s="218"/>
      <c r="L26" s="215">
        <f t="shared" si="1"/>
        <v>0</v>
      </c>
    </row>
    <row r="27" spans="1:12">
      <c r="A27" s="71"/>
      <c r="B27" s="71"/>
      <c r="C27" s="71"/>
      <c r="D27" s="71"/>
      <c r="E27" s="71"/>
      <c r="F27" s="212"/>
      <c r="G27" s="218"/>
      <c r="H27" s="215">
        <f t="shared" si="0"/>
        <v>0</v>
      </c>
      <c r="J27" s="212"/>
      <c r="K27" s="218"/>
      <c r="L27" s="215">
        <f t="shared" si="1"/>
        <v>0</v>
      </c>
    </row>
    <row r="28" spans="1:12">
      <c r="A28" s="71"/>
      <c r="B28" s="71"/>
      <c r="C28" s="71"/>
      <c r="D28" s="71"/>
      <c r="E28" s="71"/>
      <c r="F28" s="212"/>
      <c r="G28" s="218"/>
      <c r="H28" s="215">
        <f t="shared" si="0"/>
        <v>0</v>
      </c>
      <c r="J28" s="212"/>
      <c r="K28" s="218"/>
      <c r="L28" s="215">
        <f t="shared" si="1"/>
        <v>0</v>
      </c>
    </row>
    <row r="29" spans="1:12">
      <c r="A29" s="71"/>
      <c r="B29" s="71"/>
      <c r="C29" s="71"/>
      <c r="D29" s="71"/>
      <c r="E29" s="71"/>
      <c r="F29" s="212"/>
      <c r="G29" s="218"/>
      <c r="H29" s="215">
        <f t="shared" si="0"/>
        <v>0</v>
      </c>
      <c r="J29" s="212"/>
      <c r="K29" s="218"/>
      <c r="L29" s="215">
        <f t="shared" si="1"/>
        <v>0</v>
      </c>
    </row>
    <row r="30" spans="1:12">
      <c r="A30" s="71"/>
      <c r="B30" s="71"/>
      <c r="C30" s="71"/>
      <c r="D30" s="71"/>
      <c r="E30" s="71"/>
      <c r="F30" s="212"/>
      <c r="G30" s="218"/>
      <c r="H30" s="215">
        <f t="shared" si="0"/>
        <v>0</v>
      </c>
      <c r="J30" s="212"/>
      <c r="K30" s="218"/>
      <c r="L30" s="215">
        <f t="shared" si="1"/>
        <v>0</v>
      </c>
    </row>
    <row r="31" spans="1:12">
      <c r="A31" s="71"/>
      <c r="B31" s="71"/>
      <c r="C31" s="71"/>
      <c r="D31" s="71"/>
      <c r="E31" s="71"/>
      <c r="F31" s="212"/>
      <c r="G31" s="218"/>
      <c r="H31" s="215">
        <f t="shared" si="0"/>
        <v>0</v>
      </c>
      <c r="J31" s="212"/>
      <c r="K31" s="218"/>
      <c r="L31" s="215">
        <f t="shared" si="1"/>
        <v>0</v>
      </c>
    </row>
    <row r="32" spans="1:12">
      <c r="A32" s="71"/>
      <c r="B32" s="71"/>
      <c r="C32" s="71"/>
      <c r="D32" s="71"/>
      <c r="E32" s="71"/>
      <c r="F32" s="211"/>
      <c r="G32" s="217"/>
      <c r="H32" s="214">
        <f t="shared" si="0"/>
        <v>0</v>
      </c>
      <c r="J32" s="211"/>
      <c r="K32" s="217"/>
      <c r="L32" s="214">
        <f t="shared" si="1"/>
        <v>0</v>
      </c>
    </row>
    <row r="33" spans="1:12">
      <c r="A33" s="71"/>
      <c r="B33" s="71"/>
      <c r="C33" s="71"/>
      <c r="D33" s="71"/>
      <c r="E33" s="71"/>
      <c r="F33" s="212"/>
      <c r="G33" s="218"/>
      <c r="H33" s="215">
        <f t="shared" si="0"/>
        <v>0</v>
      </c>
      <c r="J33" s="212"/>
      <c r="K33" s="218"/>
      <c r="L33" s="215">
        <f t="shared" si="1"/>
        <v>0</v>
      </c>
    </row>
    <row r="34" spans="1:12">
      <c r="A34" s="71"/>
      <c r="B34" s="71"/>
      <c r="C34" s="71"/>
      <c r="D34" s="71"/>
      <c r="E34" s="71"/>
      <c r="F34" s="212"/>
      <c r="G34" s="218"/>
      <c r="H34" s="215">
        <f t="shared" si="0"/>
        <v>0</v>
      </c>
      <c r="J34" s="212"/>
      <c r="K34" s="218"/>
      <c r="L34" s="215">
        <f t="shared" si="1"/>
        <v>0</v>
      </c>
    </row>
    <row r="35" spans="1:12">
      <c r="A35" s="71"/>
      <c r="B35" s="71"/>
      <c r="C35" s="71"/>
      <c r="D35" s="71"/>
      <c r="E35" s="71"/>
      <c r="F35" s="212"/>
      <c r="G35" s="218"/>
      <c r="H35" s="215">
        <f t="shared" si="0"/>
        <v>0</v>
      </c>
      <c r="J35" s="212"/>
      <c r="K35" s="218"/>
      <c r="L35" s="215">
        <f t="shared" si="1"/>
        <v>0</v>
      </c>
    </row>
    <row r="36" spans="1:12">
      <c r="A36" s="71"/>
      <c r="B36" s="71"/>
      <c r="C36" s="71"/>
      <c r="D36" s="71"/>
      <c r="E36" s="71"/>
      <c r="F36" s="212"/>
      <c r="G36" s="218"/>
      <c r="H36" s="215">
        <f t="shared" si="0"/>
        <v>0</v>
      </c>
      <c r="J36" s="212"/>
      <c r="K36" s="218"/>
      <c r="L36" s="215">
        <f t="shared" si="1"/>
        <v>0</v>
      </c>
    </row>
    <row r="37" spans="1:12">
      <c r="A37" s="71"/>
      <c r="B37" s="71"/>
      <c r="C37" s="71"/>
      <c r="D37" s="71"/>
      <c r="E37" s="71"/>
      <c r="F37" s="212"/>
      <c r="G37" s="218"/>
      <c r="H37" s="215">
        <f t="shared" si="0"/>
        <v>0</v>
      </c>
      <c r="J37" s="212"/>
      <c r="K37" s="218"/>
      <c r="L37" s="215">
        <f t="shared" si="1"/>
        <v>0</v>
      </c>
    </row>
    <row r="38" spans="1:12">
      <c r="A38" s="71"/>
      <c r="B38" s="71"/>
      <c r="C38" s="71"/>
      <c r="D38" s="71"/>
      <c r="E38" s="71"/>
      <c r="F38" s="212"/>
      <c r="G38" s="218"/>
      <c r="H38" s="215">
        <f t="shared" si="0"/>
        <v>0</v>
      </c>
      <c r="J38" s="212"/>
      <c r="K38" s="218"/>
      <c r="L38" s="215">
        <f t="shared" si="1"/>
        <v>0</v>
      </c>
    </row>
    <row r="39" spans="1:12">
      <c r="A39" s="71"/>
      <c r="B39" s="71"/>
      <c r="C39" s="71"/>
      <c r="D39" s="71"/>
      <c r="E39" s="71"/>
      <c r="F39" s="211"/>
      <c r="G39" s="217"/>
      <c r="H39" s="214">
        <f t="shared" si="0"/>
        <v>0</v>
      </c>
      <c r="J39" s="211"/>
      <c r="K39" s="217"/>
      <c r="L39" s="214">
        <f t="shared" si="1"/>
        <v>0</v>
      </c>
    </row>
    <row r="40" spans="1:12">
      <c r="A40" s="71"/>
      <c r="B40" s="71"/>
      <c r="C40" s="71"/>
      <c r="D40" s="71"/>
      <c r="E40" s="71"/>
      <c r="F40" s="212"/>
      <c r="G40" s="218"/>
      <c r="H40" s="215">
        <f t="shared" si="0"/>
        <v>0</v>
      </c>
      <c r="J40" s="212"/>
      <c r="K40" s="218"/>
      <c r="L40" s="215">
        <f t="shared" si="1"/>
        <v>0</v>
      </c>
    </row>
    <row r="41" spans="1:12">
      <c r="A41" s="71"/>
      <c r="B41" s="71"/>
      <c r="C41" s="71"/>
      <c r="D41" s="71"/>
      <c r="E41" s="71"/>
      <c r="F41" s="212"/>
      <c r="G41" s="218"/>
      <c r="H41" s="215">
        <f t="shared" si="0"/>
        <v>0</v>
      </c>
      <c r="J41" s="212"/>
      <c r="K41" s="218"/>
      <c r="L41" s="215">
        <f t="shared" si="1"/>
        <v>0</v>
      </c>
    </row>
    <row r="42" spans="1:12">
      <c r="A42" s="71"/>
      <c r="B42" s="71"/>
      <c r="C42" s="71"/>
      <c r="D42" s="71"/>
      <c r="E42" s="71"/>
      <c r="F42" s="212"/>
      <c r="G42" s="218"/>
      <c r="H42" s="215">
        <f t="shared" si="0"/>
        <v>0</v>
      </c>
      <c r="J42" s="212"/>
      <c r="K42" s="218"/>
      <c r="L42" s="215">
        <f t="shared" si="1"/>
        <v>0</v>
      </c>
    </row>
    <row r="43" spans="1:12">
      <c r="A43" s="71"/>
      <c r="B43" s="71"/>
      <c r="C43" s="71"/>
      <c r="D43" s="71"/>
      <c r="E43" s="71"/>
      <c r="F43" s="212"/>
      <c r="G43" s="218"/>
      <c r="H43" s="215">
        <f t="shared" si="0"/>
        <v>0</v>
      </c>
      <c r="J43" s="212"/>
      <c r="K43" s="218"/>
      <c r="L43" s="215">
        <f t="shared" si="1"/>
        <v>0</v>
      </c>
    </row>
    <row r="44" spans="1:12">
      <c r="A44" s="71"/>
      <c r="B44" s="71"/>
      <c r="C44" s="71"/>
      <c r="D44" s="71"/>
      <c r="E44" s="71"/>
      <c r="F44" s="212"/>
      <c r="G44" s="218"/>
      <c r="H44" s="215">
        <f t="shared" si="0"/>
        <v>0</v>
      </c>
      <c r="J44" s="212"/>
      <c r="K44" s="218"/>
      <c r="L44" s="215">
        <f t="shared" si="1"/>
        <v>0</v>
      </c>
    </row>
    <row r="45" spans="1:12">
      <c r="A45" s="71"/>
      <c r="B45" s="71"/>
      <c r="C45" s="71"/>
      <c r="D45" s="71"/>
      <c r="E45" s="71"/>
      <c r="F45" s="212"/>
      <c r="G45" s="218"/>
      <c r="H45" s="215">
        <f t="shared" si="0"/>
        <v>0</v>
      </c>
      <c r="J45" s="212"/>
      <c r="K45" s="218"/>
      <c r="L45" s="215">
        <f t="shared" si="1"/>
        <v>0</v>
      </c>
    </row>
    <row r="46" spans="1:12">
      <c r="A46" s="71"/>
      <c r="B46" s="71"/>
      <c r="C46" s="71"/>
      <c r="D46" s="71"/>
      <c r="E46" s="71"/>
      <c r="F46" s="211"/>
      <c r="G46" s="217"/>
      <c r="H46" s="214">
        <f t="shared" si="0"/>
        <v>0</v>
      </c>
      <c r="J46" s="211"/>
      <c r="K46" s="217"/>
      <c r="L46" s="214">
        <f t="shared" si="1"/>
        <v>0</v>
      </c>
    </row>
    <row r="47" spans="1:12">
      <c r="A47" s="71"/>
      <c r="B47" s="71"/>
      <c r="C47" s="71"/>
      <c r="D47" s="71"/>
      <c r="E47" s="71"/>
      <c r="F47" s="212"/>
      <c r="G47" s="218"/>
      <c r="H47" s="215">
        <f t="shared" si="0"/>
        <v>0</v>
      </c>
      <c r="J47" s="212"/>
      <c r="K47" s="218"/>
      <c r="L47" s="215">
        <f t="shared" si="1"/>
        <v>0</v>
      </c>
    </row>
    <row r="48" spans="1:12">
      <c r="A48" s="71"/>
      <c r="B48" s="71"/>
      <c r="C48" s="71"/>
      <c r="D48" s="71"/>
      <c r="E48" s="71"/>
      <c r="F48" s="212"/>
      <c r="G48" s="218"/>
      <c r="H48" s="215">
        <f t="shared" si="0"/>
        <v>0</v>
      </c>
      <c r="J48" s="212"/>
      <c r="K48" s="218"/>
      <c r="L48" s="215">
        <f t="shared" si="1"/>
        <v>0</v>
      </c>
    </row>
    <row r="49" spans="1:12">
      <c r="A49" s="71"/>
      <c r="B49" s="71"/>
      <c r="C49" s="71"/>
      <c r="D49" s="71"/>
      <c r="E49" s="71"/>
      <c r="F49" s="212"/>
      <c r="G49" s="218"/>
      <c r="H49" s="215">
        <f t="shared" si="0"/>
        <v>0</v>
      </c>
      <c r="J49" s="212"/>
      <c r="K49" s="218"/>
      <c r="L49" s="215">
        <f t="shared" si="1"/>
        <v>0</v>
      </c>
    </row>
    <row r="50" spans="1:12">
      <c r="A50" s="71"/>
      <c r="B50" s="71"/>
      <c r="C50" s="71"/>
      <c r="D50" s="71"/>
      <c r="E50" s="71"/>
      <c r="F50" s="212"/>
      <c r="G50" s="218"/>
      <c r="H50" s="215">
        <f t="shared" si="0"/>
        <v>0</v>
      </c>
      <c r="J50" s="212"/>
      <c r="K50" s="218"/>
      <c r="L50" s="215">
        <f t="shared" si="1"/>
        <v>0</v>
      </c>
    </row>
    <row r="51" spans="1:12">
      <c r="A51" s="71"/>
      <c r="B51" s="71"/>
      <c r="C51" s="71"/>
      <c r="D51" s="71"/>
      <c r="E51" s="71"/>
      <c r="F51" s="212"/>
      <c r="G51" s="218"/>
      <c r="H51" s="215">
        <f t="shared" si="0"/>
        <v>0</v>
      </c>
      <c r="J51" s="212"/>
      <c r="K51" s="218"/>
      <c r="L51" s="215">
        <f t="shared" si="1"/>
        <v>0</v>
      </c>
    </row>
    <row r="52" spans="1:12">
      <c r="A52" s="71"/>
      <c r="B52" s="71"/>
      <c r="C52" s="71"/>
      <c r="D52" s="71"/>
      <c r="E52" s="71"/>
      <c r="F52" s="212"/>
      <c r="G52" s="218"/>
      <c r="H52" s="215">
        <f t="shared" si="0"/>
        <v>0</v>
      </c>
      <c r="J52" s="212"/>
      <c r="K52" s="218"/>
      <c r="L52" s="215">
        <f t="shared" si="1"/>
        <v>0</v>
      </c>
    </row>
    <row r="53" spans="1:12">
      <c r="A53" s="71"/>
      <c r="B53" s="71"/>
      <c r="C53" s="71"/>
      <c r="D53" s="71"/>
      <c r="E53" s="71"/>
      <c r="F53" s="211"/>
      <c r="G53" s="217"/>
      <c r="H53" s="214">
        <f t="shared" si="0"/>
        <v>0</v>
      </c>
      <c r="J53" s="211"/>
      <c r="K53" s="217"/>
      <c r="L53" s="214">
        <f t="shared" si="1"/>
        <v>0</v>
      </c>
    </row>
    <row r="54" spans="1:12">
      <c r="A54" s="71"/>
      <c r="B54" s="71"/>
      <c r="C54" s="71"/>
      <c r="D54" s="71"/>
      <c r="E54" s="71"/>
      <c r="F54" s="212"/>
      <c r="G54" s="218"/>
      <c r="H54" s="215">
        <f t="shared" si="0"/>
        <v>0</v>
      </c>
      <c r="J54" s="212"/>
      <c r="K54" s="218"/>
      <c r="L54" s="215">
        <f t="shared" si="1"/>
        <v>0</v>
      </c>
    </row>
    <row r="55" spans="1:12">
      <c r="A55" s="71"/>
      <c r="B55" s="71"/>
      <c r="C55" s="71"/>
      <c r="D55" s="71"/>
      <c r="E55" s="71"/>
      <c r="F55" s="212"/>
      <c r="G55" s="218"/>
      <c r="H55" s="215">
        <f t="shared" si="0"/>
        <v>0</v>
      </c>
      <c r="J55" s="212"/>
      <c r="K55" s="218"/>
      <c r="L55" s="215">
        <f t="shared" si="1"/>
        <v>0</v>
      </c>
    </row>
    <row r="56" spans="1:12">
      <c r="A56" s="71"/>
      <c r="B56" s="71"/>
      <c r="C56" s="71"/>
      <c r="D56" s="71"/>
      <c r="E56" s="71"/>
      <c r="F56" s="212"/>
      <c r="G56" s="218"/>
      <c r="H56" s="215">
        <f t="shared" si="0"/>
        <v>0</v>
      </c>
      <c r="J56" s="212"/>
      <c r="K56" s="218"/>
      <c r="L56" s="215">
        <f t="shared" si="1"/>
        <v>0</v>
      </c>
    </row>
    <row r="57" spans="1:12">
      <c r="A57" s="71"/>
      <c r="B57" s="71"/>
      <c r="C57" s="71"/>
      <c r="D57" s="71"/>
      <c r="E57" s="71"/>
      <c r="F57" s="212"/>
      <c r="G57" s="218"/>
      <c r="H57" s="215">
        <f t="shared" si="0"/>
        <v>0</v>
      </c>
      <c r="J57" s="212"/>
      <c r="K57" s="218"/>
      <c r="L57" s="215">
        <f t="shared" si="1"/>
        <v>0</v>
      </c>
    </row>
    <row r="58" spans="1:12">
      <c r="A58" s="71"/>
      <c r="B58" s="71"/>
      <c r="C58" s="71"/>
      <c r="D58" s="71"/>
      <c r="E58" s="71"/>
      <c r="F58" s="212"/>
      <c r="G58" s="218"/>
      <c r="H58" s="215">
        <f t="shared" si="0"/>
        <v>0</v>
      </c>
      <c r="J58" s="212"/>
      <c r="K58" s="218"/>
      <c r="L58" s="215">
        <f t="shared" si="1"/>
        <v>0</v>
      </c>
    </row>
    <row r="59" spans="1:12">
      <c r="A59" s="71"/>
      <c r="B59" s="71"/>
      <c r="C59" s="71"/>
      <c r="D59" s="71"/>
      <c r="E59" s="71"/>
      <c r="F59" s="212"/>
      <c r="G59" s="218"/>
      <c r="H59" s="215">
        <f t="shared" si="0"/>
        <v>0</v>
      </c>
      <c r="J59" s="212"/>
      <c r="K59" s="218"/>
      <c r="L59" s="215">
        <f t="shared" si="1"/>
        <v>0</v>
      </c>
    </row>
    <row r="60" spans="1:12">
      <c r="A60" s="71"/>
      <c r="B60" s="71"/>
      <c r="C60" s="71"/>
      <c r="D60" s="71"/>
      <c r="E60" s="71"/>
      <c r="F60" s="211"/>
      <c r="G60" s="217"/>
      <c r="H60" s="214">
        <f t="shared" si="0"/>
        <v>0</v>
      </c>
      <c r="J60" s="211"/>
      <c r="K60" s="217"/>
      <c r="L60" s="214">
        <f t="shared" si="1"/>
        <v>0</v>
      </c>
    </row>
    <row r="61" spans="1:12">
      <c r="A61" s="71"/>
      <c r="B61" s="71"/>
      <c r="C61" s="71"/>
      <c r="D61" s="71"/>
      <c r="E61" s="71"/>
      <c r="F61" s="212"/>
      <c r="G61" s="218"/>
      <c r="H61" s="215">
        <f t="shared" si="0"/>
        <v>0</v>
      </c>
      <c r="J61" s="212"/>
      <c r="K61" s="218"/>
      <c r="L61" s="215">
        <f t="shared" si="1"/>
        <v>0</v>
      </c>
    </row>
    <row r="62" spans="1:12">
      <c r="A62" s="71"/>
      <c r="B62" s="71"/>
      <c r="C62" s="71"/>
      <c r="D62" s="71"/>
      <c r="E62" s="71"/>
      <c r="F62" s="212"/>
      <c r="G62" s="218"/>
      <c r="H62" s="215">
        <f t="shared" si="0"/>
        <v>0</v>
      </c>
      <c r="J62" s="212"/>
      <c r="K62" s="218"/>
      <c r="L62" s="215">
        <f t="shared" si="1"/>
        <v>0</v>
      </c>
    </row>
    <row r="63" spans="1:12">
      <c r="A63" s="71"/>
      <c r="B63" s="71"/>
      <c r="C63" s="71"/>
      <c r="D63" s="71"/>
      <c r="E63" s="71"/>
      <c r="F63" s="212"/>
      <c r="G63" s="218"/>
      <c r="H63" s="215">
        <f t="shared" si="0"/>
        <v>0</v>
      </c>
      <c r="J63" s="212"/>
      <c r="K63" s="218"/>
      <c r="L63" s="215">
        <f t="shared" si="1"/>
        <v>0</v>
      </c>
    </row>
    <row r="64" spans="1:12">
      <c r="A64" s="71"/>
      <c r="B64" s="71"/>
      <c r="C64" s="71"/>
      <c r="D64" s="71"/>
      <c r="E64" s="71"/>
      <c r="F64" s="212"/>
      <c r="G64" s="218"/>
      <c r="H64" s="215">
        <f t="shared" si="0"/>
        <v>0</v>
      </c>
      <c r="J64" s="212"/>
      <c r="K64" s="218"/>
      <c r="L64" s="215">
        <f t="shared" si="1"/>
        <v>0</v>
      </c>
    </row>
    <row r="65" spans="1:12">
      <c r="A65" s="71"/>
      <c r="B65" s="71"/>
      <c r="C65" s="71"/>
      <c r="D65" s="71"/>
      <c r="E65" s="71"/>
      <c r="F65" s="212"/>
      <c r="G65" s="218"/>
      <c r="H65" s="215">
        <f t="shared" si="0"/>
        <v>0</v>
      </c>
      <c r="J65" s="212"/>
      <c r="K65" s="218"/>
      <c r="L65" s="215">
        <f t="shared" si="1"/>
        <v>0</v>
      </c>
    </row>
    <row r="66" spans="1:12">
      <c r="A66" s="71"/>
      <c r="B66" s="71"/>
      <c r="C66" s="71"/>
      <c r="D66" s="71"/>
      <c r="E66" s="71"/>
      <c r="F66" s="212"/>
      <c r="G66" s="218"/>
      <c r="H66" s="215">
        <f t="shared" si="0"/>
        <v>0</v>
      </c>
      <c r="J66" s="212"/>
      <c r="K66" s="218"/>
      <c r="L66" s="215">
        <f t="shared" si="1"/>
        <v>0</v>
      </c>
    </row>
    <row r="67" spans="1:12">
      <c r="A67" s="71"/>
      <c r="B67" s="71"/>
      <c r="C67" s="71"/>
      <c r="D67" s="71"/>
      <c r="E67" s="71"/>
      <c r="F67" s="211"/>
      <c r="G67" s="217"/>
      <c r="H67" s="214">
        <f t="shared" si="0"/>
        <v>0</v>
      </c>
      <c r="J67" s="211"/>
      <c r="K67" s="217"/>
      <c r="L67" s="214">
        <f t="shared" si="1"/>
        <v>0</v>
      </c>
    </row>
    <row r="68" spans="1:12">
      <c r="A68" s="71"/>
      <c r="B68" s="71"/>
      <c r="C68" s="71"/>
      <c r="D68" s="71"/>
      <c r="E68" s="71"/>
      <c r="F68" s="212"/>
      <c r="G68" s="218"/>
      <c r="H68" s="215">
        <f t="shared" si="0"/>
        <v>0</v>
      </c>
      <c r="J68" s="212"/>
      <c r="K68" s="218"/>
      <c r="L68" s="215">
        <f t="shared" si="1"/>
        <v>0</v>
      </c>
    </row>
    <row r="69" spans="1:12">
      <c r="A69" s="71"/>
      <c r="B69" s="71"/>
      <c r="C69" s="71"/>
      <c r="D69" s="71"/>
      <c r="E69" s="71"/>
      <c r="F69" s="212"/>
      <c r="G69" s="218"/>
      <c r="H69" s="215">
        <f t="shared" si="0"/>
        <v>0</v>
      </c>
      <c r="J69" s="212"/>
      <c r="K69" s="218"/>
      <c r="L69" s="215">
        <f t="shared" si="1"/>
        <v>0</v>
      </c>
    </row>
    <row r="70" spans="1:12">
      <c r="A70" s="71"/>
      <c r="B70" s="71"/>
      <c r="C70" s="71"/>
      <c r="D70" s="71"/>
      <c r="E70" s="71"/>
      <c r="F70" s="212"/>
      <c r="G70" s="218"/>
      <c r="H70" s="215">
        <f t="shared" si="0"/>
        <v>0</v>
      </c>
      <c r="J70" s="212"/>
      <c r="K70" s="218"/>
      <c r="L70" s="215">
        <f t="shared" si="1"/>
        <v>0</v>
      </c>
    </row>
    <row r="71" spans="1:12">
      <c r="A71" s="71"/>
      <c r="B71" s="71"/>
      <c r="C71" s="71"/>
      <c r="D71" s="71"/>
      <c r="E71" s="71"/>
      <c r="F71" s="212"/>
      <c r="G71" s="218"/>
      <c r="H71" s="215">
        <f t="shared" ref="H71:H83" si="2">IF(F71*G71=0,0,F71*G71)</f>
        <v>0</v>
      </c>
      <c r="J71" s="212"/>
      <c r="K71" s="218"/>
      <c r="L71" s="215">
        <f t="shared" ref="L71:L83" si="3">IF(J71*K71=0,0,J71*K71)</f>
        <v>0</v>
      </c>
    </row>
    <row r="72" spans="1:12">
      <c r="A72" s="71"/>
      <c r="B72" s="71"/>
      <c r="C72" s="71"/>
      <c r="D72" s="71"/>
      <c r="E72" s="71"/>
      <c r="F72" s="212"/>
      <c r="G72" s="218"/>
      <c r="H72" s="215">
        <f t="shared" si="2"/>
        <v>0</v>
      </c>
      <c r="J72" s="212"/>
      <c r="K72" s="218"/>
      <c r="L72" s="215">
        <f t="shared" si="3"/>
        <v>0</v>
      </c>
    </row>
    <row r="73" spans="1:12">
      <c r="A73" s="71"/>
      <c r="B73" s="71"/>
      <c r="C73" s="71"/>
      <c r="D73" s="71"/>
      <c r="E73" s="71"/>
      <c r="F73" s="212"/>
      <c r="G73" s="218"/>
      <c r="H73" s="215">
        <f t="shared" si="2"/>
        <v>0</v>
      </c>
      <c r="J73" s="212"/>
      <c r="K73" s="218"/>
      <c r="L73" s="215">
        <f t="shared" si="3"/>
        <v>0</v>
      </c>
    </row>
    <row r="74" spans="1:12">
      <c r="A74" s="71"/>
      <c r="B74" s="71"/>
      <c r="C74" s="71"/>
      <c r="D74" s="71"/>
      <c r="E74" s="71"/>
      <c r="F74" s="211"/>
      <c r="G74" s="217"/>
      <c r="H74" s="214">
        <f t="shared" si="2"/>
        <v>0</v>
      </c>
      <c r="J74" s="211"/>
      <c r="K74" s="217"/>
      <c r="L74" s="214">
        <f t="shared" si="3"/>
        <v>0</v>
      </c>
    </row>
    <row r="75" spans="1:12">
      <c r="A75" s="71"/>
      <c r="B75" s="71"/>
      <c r="C75" s="71"/>
      <c r="D75" s="71"/>
      <c r="E75" s="71"/>
      <c r="F75" s="212"/>
      <c r="G75" s="218"/>
      <c r="H75" s="215">
        <f t="shared" si="2"/>
        <v>0</v>
      </c>
      <c r="J75" s="212"/>
      <c r="K75" s="218"/>
      <c r="L75" s="215">
        <f t="shared" si="3"/>
        <v>0</v>
      </c>
    </row>
    <row r="76" spans="1:12">
      <c r="A76" s="71"/>
      <c r="B76" s="71"/>
      <c r="C76" s="71"/>
      <c r="D76" s="71"/>
      <c r="E76" s="71"/>
      <c r="F76" s="212"/>
      <c r="G76" s="218"/>
      <c r="H76" s="215">
        <f t="shared" si="2"/>
        <v>0</v>
      </c>
      <c r="J76" s="212"/>
      <c r="K76" s="218"/>
      <c r="L76" s="215">
        <f t="shared" si="3"/>
        <v>0</v>
      </c>
    </row>
    <row r="77" spans="1:12">
      <c r="A77" s="71"/>
      <c r="B77" s="71"/>
      <c r="C77" s="71"/>
      <c r="D77" s="71"/>
      <c r="E77" s="71"/>
      <c r="F77" s="212"/>
      <c r="G77" s="218"/>
      <c r="H77" s="215">
        <f t="shared" si="2"/>
        <v>0</v>
      </c>
      <c r="J77" s="212"/>
      <c r="K77" s="218"/>
      <c r="L77" s="215">
        <f t="shared" si="3"/>
        <v>0</v>
      </c>
    </row>
    <row r="78" spans="1:12">
      <c r="A78" s="71"/>
      <c r="B78" s="71"/>
      <c r="C78" s="71"/>
      <c r="D78" s="71"/>
      <c r="E78" s="71"/>
      <c r="F78" s="212"/>
      <c r="G78" s="218"/>
      <c r="H78" s="215">
        <f t="shared" si="2"/>
        <v>0</v>
      </c>
      <c r="J78" s="212"/>
      <c r="K78" s="218"/>
      <c r="L78" s="215">
        <f t="shared" si="3"/>
        <v>0</v>
      </c>
    </row>
    <row r="79" spans="1:12">
      <c r="A79" s="71"/>
      <c r="B79" s="71"/>
      <c r="C79" s="71"/>
      <c r="D79" s="71"/>
      <c r="E79" s="71"/>
      <c r="F79" s="212"/>
      <c r="G79" s="218"/>
      <c r="H79" s="215">
        <f t="shared" si="2"/>
        <v>0</v>
      </c>
      <c r="J79" s="212"/>
      <c r="K79" s="218"/>
      <c r="L79" s="215">
        <f t="shared" si="3"/>
        <v>0</v>
      </c>
    </row>
    <row r="80" spans="1:12">
      <c r="A80" s="71"/>
      <c r="B80" s="71"/>
      <c r="C80" s="71"/>
      <c r="D80" s="71"/>
      <c r="E80" s="71"/>
      <c r="F80" s="212"/>
      <c r="G80" s="218"/>
      <c r="H80" s="215">
        <f t="shared" si="2"/>
        <v>0</v>
      </c>
      <c r="J80" s="212"/>
      <c r="K80" s="218"/>
      <c r="L80" s="215">
        <f t="shared" si="3"/>
        <v>0</v>
      </c>
    </row>
    <row r="81" spans="1:12">
      <c r="A81" s="71"/>
      <c r="B81" s="71"/>
      <c r="C81" s="71"/>
      <c r="D81" s="71"/>
      <c r="E81" s="71"/>
      <c r="F81" s="211"/>
      <c r="G81" s="217"/>
      <c r="H81" s="214">
        <f t="shared" si="2"/>
        <v>0</v>
      </c>
      <c r="J81" s="211"/>
      <c r="K81" s="217"/>
      <c r="L81" s="214">
        <f t="shared" si="3"/>
        <v>0</v>
      </c>
    </row>
    <row r="82" spans="1:12">
      <c r="A82" s="71"/>
      <c r="B82" s="71"/>
      <c r="C82" s="71"/>
      <c r="D82" s="71"/>
      <c r="E82" s="71"/>
      <c r="F82" s="212"/>
      <c r="G82" s="218"/>
      <c r="H82" s="215">
        <f t="shared" si="2"/>
        <v>0</v>
      </c>
      <c r="J82" s="212"/>
      <c r="K82" s="218"/>
      <c r="L82" s="215">
        <f t="shared" si="3"/>
        <v>0</v>
      </c>
    </row>
    <row r="83" spans="1:12">
      <c r="A83" s="71"/>
      <c r="B83" s="71"/>
      <c r="C83" s="71"/>
      <c r="D83" s="71"/>
      <c r="E83" s="71"/>
      <c r="F83" s="212"/>
      <c r="G83" s="218"/>
      <c r="H83" s="215">
        <f t="shared" si="2"/>
        <v>0</v>
      </c>
      <c r="J83" s="212"/>
      <c r="K83" s="218"/>
      <c r="L83" s="215">
        <f t="shared" si="3"/>
        <v>0</v>
      </c>
    </row>
    <row r="84" spans="1:12">
      <c r="A84" s="71"/>
      <c r="B84" s="71"/>
      <c r="C84" s="71"/>
      <c r="D84" s="71"/>
      <c r="E84" s="71"/>
      <c r="F84" s="212"/>
      <c r="G84" s="218"/>
      <c r="H84" s="215"/>
      <c r="J84" s="212"/>
      <c r="K84" s="218"/>
      <c r="L84" s="215"/>
    </row>
    <row r="85" spans="1:12">
      <c r="A85" s="71"/>
      <c r="B85" s="71"/>
      <c r="C85" s="71"/>
      <c r="D85" s="71"/>
      <c r="E85" s="71"/>
      <c r="F85" s="212"/>
      <c r="G85" s="218"/>
      <c r="H85" s="215"/>
      <c r="J85" s="212"/>
      <c r="K85" s="218"/>
      <c r="L85" s="215"/>
    </row>
    <row r="86" spans="1:12">
      <c r="A86" s="71"/>
      <c r="B86" s="71"/>
      <c r="C86" s="71"/>
      <c r="D86" s="71"/>
      <c r="E86" s="71"/>
      <c r="F86" s="212"/>
      <c r="G86" s="218"/>
      <c r="H86" s="215"/>
      <c r="J86" s="212"/>
      <c r="K86" s="218"/>
      <c r="L86" s="215"/>
    </row>
    <row r="87" spans="1:12">
      <c r="A87" s="71"/>
      <c r="B87" s="71"/>
      <c r="C87" s="71"/>
      <c r="D87" s="71"/>
      <c r="E87" s="71"/>
      <c r="F87" s="212"/>
      <c r="G87" s="218"/>
      <c r="H87" s="215"/>
      <c r="J87" s="212"/>
      <c r="K87" s="218"/>
      <c r="L87" s="215"/>
    </row>
    <row r="88" spans="1:12">
      <c r="A88" s="71"/>
      <c r="B88" s="71"/>
      <c r="C88" s="71"/>
      <c r="D88" s="71"/>
      <c r="E88" s="71"/>
      <c r="F88" s="211"/>
      <c r="G88" s="217"/>
      <c r="H88" s="214"/>
      <c r="J88" s="211"/>
      <c r="K88" s="217"/>
      <c r="L88" s="214"/>
    </row>
    <row r="89" spans="1:12">
      <c r="A89" s="71"/>
      <c r="B89" s="71"/>
      <c r="C89" s="71"/>
      <c r="D89" s="71"/>
      <c r="E89" s="71"/>
      <c r="F89" s="212"/>
      <c r="G89" s="218"/>
      <c r="H89" s="215"/>
      <c r="J89" s="212"/>
      <c r="K89" s="218"/>
      <c r="L89" s="215"/>
    </row>
    <row r="90" spans="1:12">
      <c r="A90" s="71"/>
      <c r="B90" s="71"/>
      <c r="C90" s="71"/>
      <c r="D90" s="71"/>
      <c r="E90" s="71"/>
      <c r="F90" s="212"/>
      <c r="G90" s="218"/>
      <c r="H90" s="215"/>
      <c r="J90" s="212"/>
      <c r="K90" s="218"/>
      <c r="L90" s="215"/>
    </row>
    <row r="91" spans="1:12">
      <c r="A91" s="71"/>
      <c r="B91" s="71"/>
      <c r="C91" s="71"/>
      <c r="D91" s="71"/>
      <c r="E91" s="71"/>
      <c r="F91" s="212"/>
      <c r="G91" s="218"/>
      <c r="H91" s="215"/>
      <c r="J91" s="212"/>
      <c r="K91" s="218"/>
      <c r="L91" s="215"/>
    </row>
    <row r="92" spans="1:12">
      <c r="A92" s="71"/>
      <c r="B92" s="71"/>
      <c r="C92" s="71"/>
      <c r="D92" s="71"/>
      <c r="E92" s="71"/>
      <c r="F92" s="212"/>
      <c r="G92" s="218"/>
      <c r="H92" s="215"/>
      <c r="J92" s="212"/>
      <c r="K92" s="218"/>
      <c r="L92" s="215"/>
    </row>
    <row r="93" spans="1:12">
      <c r="A93" s="71"/>
      <c r="B93" s="71"/>
      <c r="C93" s="71"/>
      <c r="D93" s="71"/>
      <c r="E93" s="71"/>
      <c r="F93" s="212"/>
      <c r="G93" s="218"/>
      <c r="H93" s="215"/>
      <c r="J93" s="212"/>
      <c r="K93" s="218"/>
      <c r="L93" s="215"/>
    </row>
    <row r="94" spans="1:12">
      <c r="A94" s="71"/>
      <c r="B94" s="71"/>
      <c r="C94" s="71"/>
      <c r="D94" s="71"/>
      <c r="E94" s="71"/>
      <c r="F94" s="212"/>
      <c r="G94" s="218"/>
      <c r="H94" s="215"/>
      <c r="J94" s="212"/>
      <c r="K94" s="218"/>
      <c r="L94" s="215"/>
    </row>
    <row r="95" spans="1:12">
      <c r="A95" s="71"/>
      <c r="B95" s="71"/>
      <c r="C95" s="71"/>
      <c r="D95" s="71"/>
      <c r="E95" s="71"/>
      <c r="F95" s="211"/>
      <c r="G95" s="217"/>
      <c r="H95" s="214"/>
      <c r="J95" s="211"/>
      <c r="K95" s="217"/>
      <c r="L95" s="214"/>
    </row>
    <row r="96" spans="1:12">
      <c r="A96" s="71"/>
      <c r="B96" s="71"/>
      <c r="C96" s="71"/>
      <c r="D96" s="71"/>
      <c r="E96" s="71"/>
      <c r="F96" s="212"/>
      <c r="G96" s="218"/>
      <c r="H96" s="215"/>
      <c r="J96" s="212"/>
      <c r="K96" s="218"/>
      <c r="L96" s="215"/>
    </row>
    <row r="97" spans="1:12">
      <c r="A97" s="71"/>
      <c r="B97" s="71"/>
      <c r="C97" s="71"/>
      <c r="D97" s="71"/>
      <c r="E97" s="71"/>
      <c r="F97" s="212"/>
      <c r="G97" s="218"/>
      <c r="H97" s="215"/>
      <c r="J97" s="212"/>
      <c r="K97" s="218"/>
      <c r="L97" s="215"/>
    </row>
    <row r="98" spans="1:12">
      <c r="A98" s="71"/>
      <c r="B98" s="71"/>
      <c r="C98" s="71"/>
      <c r="D98" s="71"/>
      <c r="E98" s="71"/>
      <c r="F98" s="212"/>
      <c r="G98" s="218"/>
      <c r="H98" s="215"/>
      <c r="J98" s="212"/>
      <c r="K98" s="218"/>
      <c r="L98" s="215"/>
    </row>
    <row r="99" spans="1:12">
      <c r="A99" s="71"/>
      <c r="B99" s="71"/>
      <c r="C99" s="71"/>
      <c r="D99" s="71"/>
      <c r="E99" s="71"/>
      <c r="F99" s="212"/>
      <c r="G99" s="218"/>
      <c r="H99" s="215"/>
      <c r="J99" s="212"/>
      <c r="K99" s="218"/>
      <c r="L99" s="215"/>
    </row>
    <row r="100" spans="1:12">
      <c r="A100" s="71"/>
      <c r="B100" s="71"/>
      <c r="C100" s="71"/>
      <c r="D100" s="71"/>
      <c r="E100" s="71"/>
      <c r="F100" s="212"/>
      <c r="G100" s="218"/>
      <c r="H100" s="215"/>
      <c r="J100" s="212"/>
      <c r="K100" s="218"/>
      <c r="L100" s="215"/>
    </row>
    <row r="101" spans="1:12">
      <c r="A101" s="71"/>
      <c r="B101" s="71"/>
      <c r="C101" s="71"/>
      <c r="D101" s="71"/>
      <c r="E101" s="71"/>
      <c r="F101" s="212"/>
      <c r="G101" s="218"/>
      <c r="H101" s="215"/>
      <c r="J101" s="212"/>
      <c r="K101" s="218"/>
      <c r="L101" s="215"/>
    </row>
    <row r="102" spans="1:12">
      <c r="A102" s="71"/>
      <c r="B102" s="71"/>
      <c r="C102" s="71"/>
      <c r="D102" s="71"/>
      <c r="E102" s="71"/>
      <c r="F102" s="211"/>
      <c r="G102" s="217"/>
      <c r="H102" s="214"/>
      <c r="J102" s="211"/>
      <c r="K102" s="217"/>
      <c r="L102" s="214"/>
    </row>
    <row r="103" spans="1:12">
      <c r="A103" s="71"/>
      <c r="B103" s="71"/>
      <c r="C103" s="71"/>
      <c r="D103" s="71"/>
      <c r="E103" s="71"/>
      <c r="F103" s="212"/>
      <c r="G103" s="218"/>
      <c r="H103" s="215"/>
      <c r="J103" s="212"/>
      <c r="K103" s="218"/>
      <c r="L103" s="215"/>
    </row>
    <row r="104" spans="1:12">
      <c r="A104" s="71"/>
      <c r="B104" s="71"/>
      <c r="C104" s="71"/>
      <c r="D104" s="71"/>
      <c r="E104" s="71"/>
      <c r="F104" s="212"/>
      <c r="G104" s="218"/>
      <c r="H104" s="215"/>
      <c r="J104" s="212"/>
      <c r="K104" s="218"/>
      <c r="L104" s="215"/>
    </row>
    <row r="105" spans="1:12">
      <c r="A105" s="71"/>
      <c r="B105" s="71"/>
      <c r="C105" s="71"/>
      <c r="D105" s="71"/>
      <c r="E105" s="71"/>
      <c r="F105" s="212"/>
      <c r="G105" s="218"/>
      <c r="H105" s="215"/>
      <c r="J105" s="212"/>
      <c r="K105" s="218"/>
      <c r="L105" s="215"/>
    </row>
    <row r="106" spans="1:12">
      <c r="A106" s="71"/>
      <c r="B106" s="71"/>
      <c r="C106" s="71"/>
      <c r="D106" s="71"/>
      <c r="E106" s="71"/>
      <c r="F106" s="212"/>
      <c r="G106" s="218"/>
      <c r="H106" s="215"/>
      <c r="J106" s="212"/>
      <c r="K106" s="218"/>
      <c r="L106" s="215"/>
    </row>
    <row r="107" spans="1:12">
      <c r="A107" s="71"/>
      <c r="B107" s="71"/>
      <c r="C107" s="71"/>
      <c r="D107" s="71"/>
      <c r="E107" s="71"/>
      <c r="F107" s="212"/>
      <c r="G107" s="218"/>
      <c r="H107" s="215"/>
      <c r="J107" s="212"/>
      <c r="K107" s="218"/>
      <c r="L107" s="215"/>
    </row>
    <row r="108" spans="1:12">
      <c r="A108" s="71"/>
      <c r="B108" s="71"/>
      <c r="C108" s="71"/>
      <c r="D108" s="71"/>
      <c r="E108" s="71"/>
      <c r="F108" s="212"/>
      <c r="G108" s="218"/>
      <c r="H108" s="215"/>
      <c r="J108" s="212"/>
      <c r="K108" s="218"/>
      <c r="L108" s="215"/>
    </row>
    <row r="109" spans="1:12">
      <c r="A109" s="71"/>
      <c r="B109" s="71"/>
      <c r="C109" s="71"/>
      <c r="D109" s="71"/>
      <c r="E109" s="71"/>
      <c r="F109" s="211"/>
      <c r="G109" s="217"/>
      <c r="H109" s="214"/>
      <c r="J109" s="211"/>
      <c r="K109" s="217"/>
      <c r="L109" s="214"/>
    </row>
    <row r="110" spans="1:12">
      <c r="A110" s="71"/>
      <c r="B110" s="71"/>
      <c r="C110" s="71"/>
      <c r="D110" s="71"/>
      <c r="E110" s="71"/>
      <c r="F110" s="212"/>
      <c r="G110" s="218"/>
      <c r="H110" s="215"/>
      <c r="J110" s="212"/>
      <c r="K110" s="218"/>
      <c r="L110" s="215"/>
    </row>
    <row r="111" spans="1:12">
      <c r="A111" s="71"/>
      <c r="B111" s="71"/>
      <c r="C111" s="71"/>
      <c r="D111" s="71"/>
      <c r="E111" s="71"/>
      <c r="F111" s="212"/>
      <c r="G111" s="218"/>
      <c r="H111" s="215"/>
      <c r="J111" s="212"/>
      <c r="K111" s="218"/>
      <c r="L111" s="215"/>
    </row>
    <row r="112" spans="1:12">
      <c r="A112" s="71"/>
      <c r="B112" s="71"/>
      <c r="C112" s="71"/>
      <c r="D112" s="71"/>
      <c r="E112" s="71"/>
      <c r="F112" s="212"/>
      <c r="G112" s="218"/>
      <c r="H112" s="215"/>
      <c r="J112" s="212"/>
      <c r="K112" s="218"/>
      <c r="L112" s="215"/>
    </row>
    <row r="113" spans="1:12">
      <c r="A113" s="71"/>
      <c r="B113" s="71"/>
      <c r="C113" s="71"/>
      <c r="D113" s="71"/>
      <c r="E113" s="71"/>
      <c r="F113" s="212"/>
      <c r="G113" s="218"/>
      <c r="H113" s="215"/>
      <c r="J113" s="212"/>
      <c r="K113" s="218"/>
      <c r="L113" s="215"/>
    </row>
    <row r="114" spans="1:12">
      <c r="A114" s="71"/>
      <c r="B114" s="71"/>
      <c r="C114" s="71"/>
      <c r="D114" s="71"/>
      <c r="E114" s="71"/>
      <c r="F114" s="212"/>
      <c r="G114" s="218"/>
      <c r="H114" s="215"/>
      <c r="J114" s="212"/>
      <c r="K114" s="218"/>
      <c r="L114" s="215"/>
    </row>
    <row r="115" spans="1:12">
      <c r="A115" s="71"/>
      <c r="B115" s="71"/>
      <c r="C115" s="71"/>
      <c r="D115" s="71"/>
      <c r="E115" s="71"/>
      <c r="F115" s="212"/>
      <c r="G115" s="218"/>
      <c r="H115" s="215"/>
      <c r="J115" s="212"/>
      <c r="K115" s="218"/>
      <c r="L115" s="215"/>
    </row>
    <row r="116" spans="1:12">
      <c r="A116" s="71"/>
      <c r="B116" s="71"/>
      <c r="C116" s="71"/>
      <c r="D116" s="71"/>
      <c r="E116" s="71"/>
      <c r="F116" s="211"/>
      <c r="G116" s="217"/>
      <c r="H116" s="214"/>
      <c r="J116" s="211"/>
      <c r="K116" s="217"/>
      <c r="L116" s="214"/>
    </row>
    <row r="117" spans="1:12">
      <c r="A117" s="71"/>
      <c r="B117" s="71"/>
      <c r="C117" s="71"/>
      <c r="D117" s="71"/>
      <c r="E117" s="71"/>
      <c r="F117" s="212"/>
      <c r="G117" s="218"/>
      <c r="H117" s="215"/>
      <c r="J117" s="212"/>
      <c r="K117" s="218"/>
      <c r="L117" s="215"/>
    </row>
    <row r="118" spans="1:12">
      <c r="A118" s="71"/>
      <c r="B118" s="71"/>
      <c r="C118" s="71"/>
      <c r="D118" s="71"/>
      <c r="E118" s="71"/>
      <c r="F118" s="212"/>
      <c r="G118" s="218"/>
      <c r="H118" s="215"/>
      <c r="J118" s="212"/>
      <c r="K118" s="218"/>
      <c r="L118" s="215"/>
    </row>
    <row r="119" spans="1:12">
      <c r="A119" s="71"/>
      <c r="B119" s="71"/>
      <c r="C119" s="71"/>
      <c r="D119" s="71"/>
      <c r="E119" s="71"/>
      <c r="F119" s="212"/>
      <c r="G119" s="218"/>
      <c r="H119" s="215"/>
      <c r="J119" s="212"/>
      <c r="K119" s="218"/>
      <c r="L119" s="215"/>
    </row>
    <row r="120" spans="1:12">
      <c r="A120" s="71"/>
      <c r="B120" s="71"/>
      <c r="C120" s="71"/>
      <c r="D120" s="71"/>
      <c r="E120" s="71"/>
      <c r="F120" s="212"/>
      <c r="G120" s="218"/>
      <c r="H120" s="215"/>
      <c r="J120" s="212"/>
      <c r="K120" s="218"/>
      <c r="L120" s="215"/>
    </row>
    <row r="121" spans="1:12">
      <c r="A121" s="71"/>
      <c r="B121" s="71"/>
      <c r="C121" s="71"/>
      <c r="D121" s="71"/>
      <c r="E121" s="71"/>
      <c r="F121" s="212"/>
      <c r="G121" s="218"/>
      <c r="H121" s="215"/>
      <c r="J121" s="212"/>
      <c r="K121" s="218"/>
      <c r="L121" s="215"/>
    </row>
    <row r="122" spans="1:12">
      <c r="A122" s="71"/>
      <c r="B122" s="71"/>
      <c r="C122" s="71"/>
      <c r="D122" s="71"/>
      <c r="E122" s="71"/>
      <c r="F122" s="212"/>
      <c r="G122" s="218"/>
      <c r="H122" s="215"/>
      <c r="J122" s="212"/>
      <c r="K122" s="218"/>
      <c r="L122" s="215"/>
    </row>
    <row r="123" spans="1:12">
      <c r="A123" s="71"/>
      <c r="B123" s="71"/>
      <c r="C123" s="71"/>
      <c r="D123" s="71"/>
      <c r="E123" s="71"/>
      <c r="F123" s="211"/>
      <c r="G123" s="217"/>
      <c r="H123" s="214"/>
      <c r="J123" s="211"/>
      <c r="K123" s="217"/>
      <c r="L123" s="214"/>
    </row>
    <row r="124" spans="1:12">
      <c r="A124" s="71"/>
      <c r="B124" s="71"/>
      <c r="C124" s="71"/>
      <c r="D124" s="71"/>
      <c r="E124" s="71"/>
      <c r="F124" s="212"/>
      <c r="G124" s="218"/>
      <c r="H124" s="215"/>
      <c r="J124" s="212"/>
      <c r="K124" s="218"/>
      <c r="L124" s="215"/>
    </row>
    <row r="125" spans="1:12">
      <c r="A125" s="71"/>
      <c r="B125" s="71"/>
      <c r="C125" s="71"/>
      <c r="D125" s="71"/>
      <c r="E125" s="71"/>
      <c r="F125" s="212"/>
      <c r="G125" s="218"/>
      <c r="H125" s="215"/>
      <c r="J125" s="212"/>
      <c r="K125" s="218"/>
      <c r="L125" s="215"/>
    </row>
    <row r="126" spans="1:12">
      <c r="A126" s="71"/>
      <c r="B126" s="71"/>
      <c r="C126" s="71"/>
      <c r="D126" s="71"/>
      <c r="E126" s="71"/>
      <c r="F126" s="212"/>
      <c r="G126" s="218"/>
      <c r="H126" s="215"/>
      <c r="J126" s="212"/>
      <c r="K126" s="218"/>
      <c r="L126" s="215"/>
    </row>
    <row r="127" spans="1:12">
      <c r="A127" s="71"/>
      <c r="B127" s="71"/>
      <c r="C127" s="71"/>
      <c r="D127" s="71"/>
      <c r="E127" s="71"/>
      <c r="F127" s="212"/>
      <c r="G127" s="218"/>
      <c r="H127" s="215"/>
      <c r="J127" s="212"/>
      <c r="K127" s="218"/>
      <c r="L127" s="215"/>
    </row>
    <row r="128" spans="1:12">
      <c r="A128" s="71"/>
      <c r="B128" s="71"/>
      <c r="C128" s="71"/>
      <c r="D128" s="71"/>
      <c r="E128" s="71"/>
      <c r="F128" s="212"/>
      <c r="G128" s="218"/>
      <c r="H128" s="215"/>
      <c r="J128" s="212"/>
      <c r="K128" s="218"/>
      <c r="L128" s="215"/>
    </row>
    <row r="129" spans="1:12">
      <c r="A129" s="71"/>
      <c r="B129" s="71"/>
      <c r="C129" s="71"/>
      <c r="D129" s="71"/>
      <c r="E129" s="71"/>
      <c r="F129" s="212"/>
      <c r="G129" s="218"/>
      <c r="H129" s="215"/>
      <c r="J129" s="212"/>
      <c r="K129" s="218"/>
      <c r="L129" s="215"/>
    </row>
    <row r="130" spans="1:12">
      <c r="A130" s="71"/>
      <c r="B130" s="71"/>
      <c r="C130" s="71"/>
      <c r="D130" s="71"/>
      <c r="E130" s="71"/>
      <c r="F130" s="211"/>
      <c r="G130" s="217"/>
      <c r="H130" s="214"/>
      <c r="J130" s="211"/>
      <c r="K130" s="217"/>
      <c r="L130" s="214"/>
    </row>
    <row r="131" spans="1:12">
      <c r="A131" s="71"/>
      <c r="B131" s="71"/>
      <c r="C131" s="71"/>
      <c r="D131" s="71"/>
      <c r="E131" s="71"/>
      <c r="F131" s="212"/>
      <c r="G131" s="218"/>
      <c r="H131" s="215"/>
      <c r="J131" s="212"/>
      <c r="K131" s="218"/>
      <c r="L131" s="215"/>
    </row>
    <row r="132" spans="1:12">
      <c r="A132" s="71"/>
      <c r="B132" s="71"/>
      <c r="C132" s="71"/>
      <c r="D132" s="71"/>
      <c r="E132" s="71"/>
      <c r="F132" s="212"/>
      <c r="G132" s="218"/>
      <c r="H132" s="215"/>
      <c r="J132" s="212"/>
      <c r="K132" s="218"/>
      <c r="L132" s="215"/>
    </row>
    <row r="133" spans="1:12">
      <c r="A133" s="71"/>
      <c r="B133" s="71"/>
      <c r="C133" s="71"/>
      <c r="D133" s="71"/>
      <c r="E133" s="71"/>
      <c r="F133" s="212"/>
      <c r="G133" s="218"/>
      <c r="H133" s="215"/>
      <c r="J133" s="212"/>
      <c r="K133" s="218"/>
      <c r="L133" s="215"/>
    </row>
    <row r="134" spans="1:12">
      <c r="A134" s="71"/>
      <c r="B134" s="71"/>
      <c r="C134" s="71"/>
      <c r="D134" s="71"/>
      <c r="E134" s="71"/>
      <c r="F134" s="212"/>
      <c r="G134" s="218"/>
      <c r="H134" s="215"/>
      <c r="J134" s="212"/>
      <c r="K134" s="218"/>
      <c r="L134" s="215"/>
    </row>
    <row r="135" spans="1:12">
      <c r="A135" s="71"/>
      <c r="B135" s="71"/>
      <c r="C135" s="71"/>
      <c r="D135" s="71"/>
      <c r="E135" s="71"/>
      <c r="F135" s="212"/>
      <c r="G135" s="218"/>
      <c r="H135" s="215"/>
      <c r="J135" s="212"/>
      <c r="K135" s="218"/>
      <c r="L135" s="215"/>
    </row>
    <row r="136" spans="1:12">
      <c r="A136" s="71"/>
      <c r="B136" s="71"/>
      <c r="C136" s="71"/>
      <c r="D136" s="71"/>
      <c r="E136" s="71"/>
      <c r="F136" s="212"/>
      <c r="G136" s="218"/>
      <c r="H136" s="215"/>
      <c r="J136" s="212"/>
      <c r="K136" s="218"/>
      <c r="L136" s="215"/>
    </row>
    <row r="137" spans="1:12">
      <c r="A137" s="71"/>
      <c r="B137" s="71"/>
      <c r="C137" s="71"/>
      <c r="D137" s="71"/>
      <c r="E137" s="71"/>
      <c r="F137" s="211"/>
      <c r="G137" s="217"/>
      <c r="H137" s="214"/>
      <c r="J137" s="211"/>
      <c r="K137" s="217"/>
      <c r="L137" s="214"/>
    </row>
    <row r="138" spans="1:12">
      <c r="A138" s="71"/>
      <c r="B138" s="71"/>
      <c r="C138" s="71"/>
      <c r="D138" s="71"/>
      <c r="E138" s="71"/>
      <c r="F138" s="212"/>
      <c r="G138" s="218"/>
      <c r="H138" s="215"/>
      <c r="J138" s="212"/>
      <c r="K138" s="218"/>
      <c r="L138" s="215"/>
    </row>
    <row r="139" spans="1:12">
      <c r="A139" s="71"/>
      <c r="B139" s="71"/>
      <c r="C139" s="71"/>
      <c r="D139" s="71"/>
      <c r="E139" s="71"/>
      <c r="F139" s="212"/>
      <c r="G139" s="218"/>
      <c r="H139" s="215"/>
      <c r="J139" s="212"/>
      <c r="K139" s="218"/>
      <c r="L139" s="215"/>
    </row>
    <row r="140" spans="1:12">
      <c r="A140" s="71"/>
      <c r="B140" s="71"/>
      <c r="C140" s="71"/>
      <c r="D140" s="71"/>
      <c r="E140" s="71"/>
      <c r="F140" s="212"/>
      <c r="G140" s="218"/>
      <c r="H140" s="215"/>
      <c r="J140" s="212"/>
      <c r="K140" s="218"/>
      <c r="L140" s="215"/>
    </row>
    <row r="141" spans="1:12">
      <c r="A141" s="71"/>
      <c r="B141" s="71"/>
      <c r="C141" s="71"/>
      <c r="D141" s="71"/>
      <c r="E141" s="71"/>
      <c r="F141" s="212"/>
      <c r="G141" s="218"/>
      <c r="H141" s="215"/>
      <c r="J141" s="212"/>
      <c r="K141" s="218"/>
      <c r="L141" s="215"/>
    </row>
    <row r="142" spans="1:12">
      <c r="A142" s="71"/>
      <c r="B142" s="71"/>
      <c r="C142" s="71"/>
      <c r="D142" s="71"/>
      <c r="E142" s="71"/>
      <c r="F142" s="212"/>
      <c r="G142" s="218"/>
      <c r="H142" s="215"/>
      <c r="J142" s="212"/>
      <c r="K142" s="218"/>
      <c r="L142" s="215"/>
    </row>
    <row r="143" spans="1:12">
      <c r="A143" s="71"/>
      <c r="B143" s="71"/>
      <c r="C143" s="71"/>
      <c r="D143" s="71"/>
      <c r="E143" s="71"/>
      <c r="F143" s="212"/>
      <c r="G143" s="218"/>
      <c r="H143" s="215"/>
      <c r="J143" s="212"/>
      <c r="K143" s="218"/>
      <c r="L143" s="215"/>
    </row>
    <row r="144" spans="1:12">
      <c r="A144" s="71"/>
      <c r="B144" s="71"/>
      <c r="C144" s="71"/>
      <c r="D144" s="71"/>
      <c r="E144" s="71"/>
      <c r="F144" s="211"/>
      <c r="G144" s="217"/>
      <c r="H144" s="214"/>
      <c r="J144" s="211"/>
      <c r="K144" s="217"/>
      <c r="L144" s="214"/>
    </row>
    <row r="145" spans="1:12">
      <c r="A145" s="71"/>
      <c r="B145" s="71"/>
      <c r="C145" s="71"/>
      <c r="D145" s="71"/>
      <c r="E145" s="71"/>
      <c r="F145" s="212"/>
      <c r="G145" s="218"/>
      <c r="H145" s="215"/>
      <c r="J145" s="212"/>
      <c r="K145" s="218"/>
      <c r="L145" s="215"/>
    </row>
    <row r="146" spans="1:12">
      <c r="A146" s="71"/>
      <c r="B146" s="71"/>
      <c r="C146" s="71"/>
      <c r="D146" s="71"/>
      <c r="E146" s="71"/>
      <c r="F146" s="212"/>
      <c r="G146" s="218"/>
      <c r="H146" s="215"/>
      <c r="J146" s="212"/>
      <c r="K146" s="218"/>
      <c r="L146" s="215"/>
    </row>
    <row r="147" spans="1:12">
      <c r="A147" s="71"/>
      <c r="B147" s="71"/>
      <c r="C147" s="71"/>
      <c r="D147" s="71"/>
      <c r="E147" s="71"/>
      <c r="F147" s="212"/>
      <c r="G147" s="218"/>
      <c r="H147" s="215"/>
      <c r="J147" s="212"/>
      <c r="K147" s="218"/>
      <c r="L147" s="215"/>
    </row>
    <row r="148" spans="1:12">
      <c r="A148" s="71"/>
      <c r="B148" s="71"/>
      <c r="C148" s="71"/>
      <c r="D148" s="71"/>
      <c r="E148" s="71"/>
      <c r="F148" s="212"/>
      <c r="G148" s="218"/>
      <c r="H148" s="215"/>
      <c r="J148" s="212"/>
      <c r="K148" s="218"/>
      <c r="L148" s="215"/>
    </row>
    <row r="149" spans="1:12">
      <c r="A149" s="71"/>
      <c r="B149" s="71"/>
      <c r="C149" s="71"/>
      <c r="D149" s="71"/>
      <c r="E149" s="71"/>
      <c r="F149" s="212"/>
      <c r="G149" s="218"/>
      <c r="H149" s="215"/>
      <c r="J149" s="212"/>
      <c r="K149" s="218"/>
      <c r="L149" s="215"/>
    </row>
  </sheetData>
  <sheetProtection algorithmName="SHA-512" hashValue="s6sT0CI8wm+iYfw3cEvFCYiVOSo1lJALyMzPKXMFriDwtw12kpjH5dAiVCSMCPfcyUwvtXUC/7kWW940DOjO9g==" saltValue="5J/7thT8qsnB1dB1gwUhbw==" spinCount="100000" sheet="1" objects="1" scenarios="1" sort="0" autoFilter="0" pivotTables="0"/>
  <autoFilter ref="A9:L9"/>
  <mergeCells count="5">
    <mergeCell ref="A7:E7"/>
    <mergeCell ref="F7:H7"/>
    <mergeCell ref="F4:H4"/>
    <mergeCell ref="J4:L4"/>
    <mergeCell ref="J7:L7"/>
  </mergeCells>
  <conditionalFormatting sqref="A11:B17 A18:E149">
    <cfRule type="expression" dxfId="18" priority="13">
      <formula>$A$1=TRUE</formula>
    </cfRule>
  </conditionalFormatting>
  <conditionalFormatting sqref="I11:I83">
    <cfRule type="cellIs" dxfId="17" priority="11" operator="lessThan">
      <formula>0</formula>
    </cfRule>
  </conditionalFormatting>
  <conditionalFormatting sqref="C11:C17">
    <cfRule type="expression" dxfId="16" priority="7">
      <formula>$A$1=TRUE</formula>
    </cfRule>
  </conditionalFormatting>
  <conditionalFormatting sqref="D11:E17">
    <cfRule type="expression" dxfId="15" priority="9">
      <formula>$A$1=TRUE</formula>
    </cfRule>
  </conditionalFormatting>
  <conditionalFormatting sqref="F11:G149">
    <cfRule type="expression" dxfId="14" priority="6">
      <formula>$A$1=TRUE</formula>
    </cfRule>
  </conditionalFormatting>
  <conditionalFormatting sqref="F11:H149">
    <cfRule type="cellIs" dxfId="13" priority="4" operator="lessThan">
      <formula>0</formula>
    </cfRule>
  </conditionalFormatting>
  <conditionalFormatting sqref="H11:H149">
    <cfRule type="cellIs" dxfId="12" priority="5" operator="equal">
      <formula>0</formula>
    </cfRule>
  </conditionalFormatting>
  <conditionalFormatting sqref="J11:K149">
    <cfRule type="expression" dxfId="11" priority="3">
      <formula>$A$1=TRUE</formula>
    </cfRule>
  </conditionalFormatting>
  <conditionalFormatting sqref="J11:L149">
    <cfRule type="cellIs" dxfId="10" priority="1" operator="lessThan">
      <formula>0</formula>
    </cfRule>
  </conditionalFormatting>
  <conditionalFormatting sqref="L11:L149">
    <cfRule type="cellIs" dxfId="9" priority="2" operator="equal">
      <formula>0</formula>
    </cfRule>
  </conditionalFormatting>
  <pageMargins left="0.19685039370078741" right="0.19685039370078741" top="0.19685039370078741" bottom="0.19685039370078741" header="0.19685039370078741" footer="0.19685039370078741"/>
  <pageSetup paperSize="9" scale="55" orientation="landscape" r:id="rId1"/>
  <ignoredErrors>
    <ignoredError sqref="H11:H70 L11 L14:L70 L12 M12:O12 L13 M13:O13 M11:O11 M14:O70"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4D9"/>
  </sheetPr>
  <dimension ref="A1:G149"/>
  <sheetViews>
    <sheetView showGridLines="0" zoomScale="85" zoomScaleNormal="85" workbookViewId="0">
      <pane ySplit="12" topLeftCell="A13" activePane="bottomLeft" state="frozen"/>
      <selection activeCell="A2" sqref="A2"/>
      <selection pane="bottomLeft" activeCell="A13" sqref="A13"/>
    </sheetView>
  </sheetViews>
  <sheetFormatPr defaultColWidth="9.140625" defaultRowHeight="12.75"/>
  <cols>
    <col min="1" max="1" width="67.5703125" style="1" customWidth="1"/>
    <col min="2" max="2" width="32" style="1" customWidth="1"/>
    <col min="3" max="3" width="25.7109375" style="1" customWidth="1"/>
    <col min="4" max="4" width="19.42578125" style="1" customWidth="1"/>
    <col min="5" max="5" width="0.85546875" style="173" customWidth="1"/>
    <col min="6" max="6" width="19.42578125" style="1" customWidth="1"/>
    <col min="7" max="16384" width="9.140625" style="1"/>
  </cols>
  <sheetData>
    <row r="1" spans="1:7">
      <c r="A1" s="3" t="b">
        <f>Voorblad!$B$52</f>
        <v>1</v>
      </c>
      <c r="B1" s="3"/>
      <c r="C1" s="3"/>
    </row>
    <row r="2" spans="1:7">
      <c r="A2" s="113" t="str">
        <f>'Samenvattend overzicht'!B3</f>
        <v>Projecttitel</v>
      </c>
      <c r="B2" s="17" t="str">
        <f>'Samenvattend overzicht'!C3</f>
        <v>Titel van het project</v>
      </c>
      <c r="C2" s="17"/>
      <c r="E2" s="57"/>
    </row>
    <row r="3" spans="1:7">
      <c r="A3" s="113" t="str">
        <f>'Samenvattend overzicht'!B4</f>
        <v>Aanvrager</v>
      </c>
      <c r="B3" s="17" t="str">
        <f>'Samenvattend overzicht'!C4</f>
        <v>Naam van de hogeschool</v>
      </c>
      <c r="C3" s="17"/>
      <c r="E3" s="57"/>
    </row>
    <row r="4" spans="1:7">
      <c r="A4" s="171" t="str">
        <f ca="1">MID(CELL("bestandsnaam",$A$1),FIND("]",CELL("bestandsnaam",$A$1))+1,31)</f>
        <v>Materiële kosten</v>
      </c>
      <c r="B4" s="17"/>
      <c r="C4" s="17"/>
      <c r="D4" s="226" t="s">
        <v>2</v>
      </c>
      <c r="E4" s="225"/>
      <c r="F4" s="226" t="s">
        <v>28</v>
      </c>
    </row>
    <row r="5" spans="1:7" hidden="1">
      <c r="A5" s="114" t="s">
        <v>20</v>
      </c>
      <c r="B5" s="16"/>
      <c r="C5" s="16"/>
      <c r="D5" s="223">
        <f>SUM(D13:D10064)</f>
        <v>0</v>
      </c>
      <c r="F5" s="223">
        <f>SUM(F13:F10064)</f>
        <v>0</v>
      </c>
    </row>
    <row r="6" spans="1:7">
      <c r="A6" s="115" t="str">
        <f>Voorblad!B4</f>
        <v>Begrotingsformat incl. voortgangs- en eindrapportage</v>
      </c>
      <c r="B6" s="8"/>
      <c r="C6" s="8"/>
      <c r="D6" s="8"/>
      <c r="E6" s="208"/>
      <c r="F6" s="8"/>
    </row>
    <row r="7" spans="1:7">
      <c r="A7" s="386" t="s">
        <v>23</v>
      </c>
      <c r="B7" s="387"/>
      <c r="C7" s="227"/>
      <c r="D7" s="169" t="s">
        <v>2</v>
      </c>
      <c r="F7" s="170" t="s">
        <v>28</v>
      </c>
    </row>
    <row r="8" spans="1:7">
      <c r="A8" s="54" t="s">
        <v>11</v>
      </c>
      <c r="B8" s="55" t="s">
        <v>12</v>
      </c>
      <c r="C8" s="55" t="s">
        <v>13</v>
      </c>
      <c r="D8" s="53" t="s">
        <v>14</v>
      </c>
      <c r="F8" s="59" t="s">
        <v>16</v>
      </c>
    </row>
    <row r="9" spans="1:7" ht="13.5" thickBot="1">
      <c r="A9" s="199" t="s">
        <v>24</v>
      </c>
      <c r="B9" s="222"/>
      <c r="C9" s="222" t="s">
        <v>29</v>
      </c>
      <c r="D9" s="180" t="s">
        <v>23</v>
      </c>
      <c r="E9" s="287"/>
      <c r="F9" s="180" t="s">
        <v>23</v>
      </c>
    </row>
    <row r="10" spans="1:7" ht="13.5" thickTop="1">
      <c r="A10" s="118"/>
      <c r="B10" s="118"/>
      <c r="C10" s="120" t="s">
        <v>114</v>
      </c>
      <c r="D10" s="228">
        <f>SUM(D13:D149)</f>
        <v>0</v>
      </c>
      <c r="E10" s="229"/>
      <c r="F10" s="228">
        <f>SUM(F13:F149)</f>
        <v>0</v>
      </c>
      <c r="G10" s="119"/>
    </row>
    <row r="11" spans="1:7">
      <c r="A11" s="118"/>
      <c r="B11" s="118"/>
      <c r="C11" s="209" t="s">
        <v>133</v>
      </c>
      <c r="D11" s="218"/>
      <c r="E11" s="229"/>
      <c r="F11" s="218"/>
      <c r="G11" s="119"/>
    </row>
    <row r="12" spans="1:7" s="12" customFormat="1" ht="13.5" thickBot="1">
      <c r="A12" s="182"/>
      <c r="B12" s="182"/>
      <c r="C12" s="221" t="s">
        <v>132</v>
      </c>
      <c r="D12" s="230">
        <f>D10-D11</f>
        <v>0</v>
      </c>
      <c r="E12" s="230"/>
      <c r="F12" s="230">
        <f>F10-F11</f>
        <v>0</v>
      </c>
      <c r="G12" s="210"/>
    </row>
    <row r="13" spans="1:7" s="13" customFormat="1" ht="13.5" thickTop="1">
      <c r="A13" s="220"/>
      <c r="B13" s="220"/>
      <c r="C13" s="174"/>
      <c r="D13" s="217"/>
      <c r="E13" s="231"/>
      <c r="F13" s="232"/>
    </row>
    <row r="14" spans="1:7">
      <c r="A14" s="72"/>
      <c r="B14" s="72"/>
      <c r="C14" s="71"/>
      <c r="D14" s="218"/>
      <c r="E14" s="233"/>
      <c r="F14" s="234"/>
    </row>
    <row r="15" spans="1:7">
      <c r="A15" s="72"/>
      <c r="B15" s="72"/>
      <c r="C15" s="71"/>
      <c r="D15" s="218"/>
      <c r="E15" s="233"/>
      <c r="F15" s="234"/>
    </row>
    <row r="16" spans="1:7">
      <c r="A16" s="72"/>
      <c r="B16" s="72"/>
      <c r="C16" s="71"/>
      <c r="D16" s="218"/>
      <c r="E16" s="233"/>
      <c r="F16" s="234"/>
    </row>
    <row r="17" spans="1:6">
      <c r="A17" s="72"/>
      <c r="B17" s="72"/>
      <c r="C17" s="71"/>
      <c r="D17" s="218"/>
      <c r="E17" s="233"/>
      <c r="F17" s="234"/>
    </row>
    <row r="18" spans="1:6">
      <c r="A18" s="72"/>
      <c r="B18" s="72"/>
      <c r="C18" s="71"/>
      <c r="D18" s="218"/>
      <c r="E18" s="233"/>
      <c r="F18" s="234"/>
    </row>
    <row r="19" spans="1:6">
      <c r="A19" s="72"/>
      <c r="B19" s="72"/>
      <c r="C19" s="71"/>
      <c r="D19" s="218"/>
      <c r="E19" s="233"/>
      <c r="F19" s="234"/>
    </row>
    <row r="20" spans="1:6">
      <c r="A20" s="72"/>
      <c r="B20" s="72"/>
      <c r="C20" s="154"/>
      <c r="D20" s="218"/>
      <c r="E20" s="233"/>
      <c r="F20" s="234"/>
    </row>
    <row r="21" spans="1:6">
      <c r="A21" s="72"/>
      <c r="B21" s="72"/>
      <c r="C21" s="154"/>
      <c r="D21" s="218"/>
      <c r="E21" s="233"/>
      <c r="F21" s="234"/>
    </row>
    <row r="22" spans="1:6">
      <c r="A22" s="72"/>
      <c r="B22" s="72"/>
      <c r="C22" s="154"/>
      <c r="D22" s="218"/>
      <c r="E22" s="233"/>
      <c r="F22" s="234"/>
    </row>
    <row r="23" spans="1:6">
      <c r="A23" s="72"/>
      <c r="B23" s="72"/>
      <c r="C23" s="154"/>
      <c r="D23" s="218"/>
      <c r="E23" s="233"/>
      <c r="F23" s="234"/>
    </row>
    <row r="24" spans="1:6">
      <c r="A24" s="72"/>
      <c r="B24" s="72"/>
      <c r="C24" s="154"/>
      <c r="D24" s="218"/>
      <c r="E24" s="233"/>
      <c r="F24" s="234"/>
    </row>
    <row r="25" spans="1:6">
      <c r="A25" s="72"/>
      <c r="B25" s="72"/>
      <c r="C25" s="154"/>
      <c r="D25" s="218"/>
      <c r="E25" s="233"/>
      <c r="F25" s="234"/>
    </row>
    <row r="26" spans="1:6">
      <c r="A26" s="72"/>
      <c r="B26" s="72"/>
      <c r="C26" s="154"/>
      <c r="D26" s="218"/>
      <c r="E26" s="233"/>
      <c r="F26" s="234"/>
    </row>
    <row r="27" spans="1:6">
      <c r="A27" s="72"/>
      <c r="B27" s="72"/>
      <c r="C27" s="154"/>
      <c r="D27" s="218"/>
      <c r="E27" s="233"/>
      <c r="F27" s="234"/>
    </row>
    <row r="28" spans="1:6">
      <c r="A28" s="72"/>
      <c r="B28" s="72"/>
      <c r="C28" s="154"/>
      <c r="D28" s="218"/>
      <c r="E28" s="233"/>
      <c r="F28" s="234"/>
    </row>
    <row r="29" spans="1:6">
      <c r="A29" s="72"/>
      <c r="B29" s="72"/>
      <c r="C29" s="154"/>
      <c r="D29" s="218"/>
      <c r="E29" s="233"/>
      <c r="F29" s="234"/>
    </row>
    <row r="30" spans="1:6">
      <c r="A30" s="72"/>
      <c r="B30" s="72"/>
      <c r="C30" s="154"/>
      <c r="D30" s="218"/>
      <c r="E30" s="233"/>
      <c r="F30" s="234"/>
    </row>
    <row r="31" spans="1:6">
      <c r="A31" s="72"/>
      <c r="B31" s="72"/>
      <c r="C31" s="154"/>
      <c r="D31" s="218"/>
      <c r="E31" s="233"/>
      <c r="F31" s="234"/>
    </row>
    <row r="32" spans="1:6">
      <c r="A32" s="72"/>
      <c r="B32" s="72"/>
      <c r="C32" s="154"/>
      <c r="D32" s="218"/>
      <c r="E32" s="233"/>
      <c r="F32" s="218"/>
    </row>
    <row r="33" spans="1:6">
      <c r="A33" s="72"/>
      <c r="B33" s="72"/>
      <c r="C33" s="154"/>
      <c r="D33" s="218"/>
      <c r="E33" s="233"/>
      <c r="F33" s="218"/>
    </row>
    <row r="34" spans="1:6">
      <c r="A34" s="72"/>
      <c r="B34" s="72"/>
      <c r="C34" s="154"/>
      <c r="D34" s="218"/>
      <c r="E34" s="233"/>
      <c r="F34" s="218"/>
    </row>
    <row r="35" spans="1:6">
      <c r="A35" s="72"/>
      <c r="B35" s="72"/>
      <c r="C35" s="154"/>
      <c r="D35" s="218"/>
      <c r="E35" s="233"/>
      <c r="F35" s="218"/>
    </row>
    <row r="36" spans="1:6">
      <c r="A36" s="72"/>
      <c r="B36" s="72"/>
      <c r="C36" s="154"/>
      <c r="D36" s="218"/>
      <c r="E36" s="233"/>
      <c r="F36" s="218"/>
    </row>
    <row r="37" spans="1:6">
      <c r="A37" s="72"/>
      <c r="B37" s="72"/>
      <c r="C37" s="154"/>
      <c r="D37" s="218"/>
      <c r="E37" s="233"/>
      <c r="F37" s="218"/>
    </row>
    <row r="38" spans="1:6">
      <c r="A38" s="72"/>
      <c r="B38" s="72"/>
      <c r="C38" s="154"/>
      <c r="D38" s="218"/>
      <c r="E38" s="233"/>
      <c r="F38" s="218"/>
    </row>
    <row r="39" spans="1:6">
      <c r="A39" s="72"/>
      <c r="B39" s="72"/>
      <c r="C39" s="154"/>
      <c r="D39" s="218"/>
      <c r="E39" s="233"/>
      <c r="F39" s="218"/>
    </row>
    <row r="40" spans="1:6">
      <c r="A40" s="72"/>
      <c r="B40" s="72"/>
      <c r="C40" s="154"/>
      <c r="D40" s="218"/>
      <c r="E40" s="233"/>
      <c r="F40" s="218"/>
    </row>
    <row r="41" spans="1:6">
      <c r="A41" s="72"/>
      <c r="B41" s="72"/>
      <c r="C41" s="154"/>
      <c r="D41" s="218"/>
      <c r="E41" s="233"/>
      <c r="F41" s="218"/>
    </row>
    <row r="42" spans="1:6">
      <c r="A42" s="72"/>
      <c r="B42" s="72"/>
      <c r="C42" s="154"/>
      <c r="D42" s="218"/>
      <c r="E42" s="233"/>
      <c r="F42" s="218"/>
    </row>
    <row r="43" spans="1:6">
      <c r="A43" s="72"/>
      <c r="B43" s="72"/>
      <c r="C43" s="154"/>
      <c r="D43" s="218"/>
      <c r="E43" s="233"/>
      <c r="F43" s="218"/>
    </row>
    <row r="44" spans="1:6">
      <c r="A44" s="72"/>
      <c r="B44" s="72"/>
      <c r="C44" s="154"/>
      <c r="D44" s="218"/>
      <c r="E44" s="233"/>
      <c r="F44" s="218"/>
    </row>
    <row r="45" spans="1:6">
      <c r="A45" s="72"/>
      <c r="B45" s="72"/>
      <c r="C45" s="154"/>
      <c r="D45" s="218"/>
      <c r="E45" s="233"/>
      <c r="F45" s="218"/>
    </row>
    <row r="46" spans="1:6">
      <c r="A46" s="72"/>
      <c r="B46" s="72"/>
      <c r="C46" s="154"/>
      <c r="D46" s="218"/>
      <c r="E46" s="233"/>
      <c r="F46" s="218"/>
    </row>
    <row r="47" spans="1:6">
      <c r="A47" s="72"/>
      <c r="B47" s="72"/>
      <c r="C47" s="154"/>
      <c r="D47" s="218"/>
      <c r="E47" s="233"/>
      <c r="F47" s="218"/>
    </row>
    <row r="48" spans="1:6">
      <c r="A48" s="72"/>
      <c r="B48" s="72"/>
      <c r="C48" s="154"/>
      <c r="D48" s="218"/>
      <c r="E48" s="233"/>
      <c r="F48" s="218"/>
    </row>
    <row r="49" spans="1:6">
      <c r="A49" s="72"/>
      <c r="B49" s="72"/>
      <c r="C49" s="154"/>
      <c r="D49" s="218"/>
      <c r="E49" s="233"/>
      <c r="F49" s="218"/>
    </row>
    <row r="50" spans="1:6">
      <c r="A50" s="72"/>
      <c r="B50" s="72"/>
      <c r="C50" s="154"/>
      <c r="D50" s="218"/>
      <c r="E50" s="233"/>
      <c r="F50" s="218"/>
    </row>
    <row r="51" spans="1:6">
      <c r="A51" s="72"/>
      <c r="B51" s="72"/>
      <c r="C51" s="154"/>
      <c r="D51" s="218"/>
      <c r="E51" s="233"/>
      <c r="F51" s="218"/>
    </row>
    <row r="52" spans="1:6">
      <c r="A52" s="72"/>
      <c r="B52" s="72"/>
      <c r="C52" s="154"/>
      <c r="D52" s="218"/>
      <c r="E52" s="233"/>
      <c r="F52" s="218"/>
    </row>
    <row r="53" spans="1:6">
      <c r="A53" s="72"/>
      <c r="B53" s="72"/>
      <c r="C53" s="154"/>
      <c r="D53" s="218"/>
      <c r="E53" s="233"/>
      <c r="F53" s="218"/>
    </row>
    <row r="54" spans="1:6">
      <c r="A54" s="72"/>
      <c r="B54" s="72"/>
      <c r="C54" s="154"/>
      <c r="D54" s="218"/>
      <c r="E54" s="233"/>
      <c r="F54" s="218"/>
    </row>
    <row r="55" spans="1:6">
      <c r="A55" s="72"/>
      <c r="B55" s="72"/>
      <c r="C55" s="154"/>
      <c r="D55" s="218"/>
      <c r="E55" s="233"/>
      <c r="F55" s="218"/>
    </row>
    <row r="56" spans="1:6">
      <c r="A56" s="72"/>
      <c r="B56" s="72"/>
      <c r="C56" s="154"/>
      <c r="D56" s="218"/>
      <c r="E56" s="233"/>
      <c r="F56" s="218"/>
    </row>
    <row r="57" spans="1:6">
      <c r="A57" s="72"/>
      <c r="B57" s="72"/>
      <c r="C57" s="154"/>
      <c r="D57" s="218"/>
      <c r="E57" s="233"/>
      <c r="F57" s="218"/>
    </row>
    <row r="58" spans="1:6">
      <c r="A58" s="72"/>
      <c r="B58" s="72"/>
      <c r="C58" s="154"/>
      <c r="D58" s="218"/>
      <c r="E58" s="233"/>
      <c r="F58" s="218"/>
    </row>
    <row r="59" spans="1:6">
      <c r="A59" s="72"/>
      <c r="B59" s="72"/>
      <c r="C59" s="154"/>
      <c r="D59" s="218"/>
      <c r="E59" s="233"/>
      <c r="F59" s="218"/>
    </row>
    <row r="60" spans="1:6">
      <c r="A60" s="72"/>
      <c r="B60" s="72"/>
      <c r="C60" s="154"/>
      <c r="D60" s="218"/>
      <c r="E60" s="233"/>
      <c r="F60" s="218"/>
    </row>
    <row r="61" spans="1:6">
      <c r="A61" s="72"/>
      <c r="B61" s="72"/>
      <c r="C61" s="154"/>
      <c r="D61" s="218"/>
      <c r="E61" s="233"/>
      <c r="F61" s="218"/>
    </row>
    <row r="62" spans="1:6">
      <c r="A62" s="72"/>
      <c r="B62" s="72"/>
      <c r="C62" s="154"/>
      <c r="D62" s="218"/>
      <c r="E62" s="233"/>
      <c r="F62" s="218"/>
    </row>
    <row r="63" spans="1:6">
      <c r="A63" s="72"/>
      <c r="B63" s="72"/>
      <c r="C63" s="154"/>
      <c r="D63" s="218"/>
      <c r="E63" s="233"/>
      <c r="F63" s="218"/>
    </row>
    <row r="64" spans="1:6">
      <c r="A64" s="72"/>
      <c r="B64" s="72"/>
      <c r="C64" s="154"/>
      <c r="D64" s="218"/>
      <c r="E64" s="233"/>
      <c r="F64" s="218"/>
    </row>
    <row r="65" spans="1:6">
      <c r="A65" s="72"/>
      <c r="B65" s="72"/>
      <c r="C65" s="154"/>
      <c r="D65" s="218"/>
      <c r="E65" s="233"/>
      <c r="F65" s="218"/>
    </row>
    <row r="66" spans="1:6">
      <c r="A66" s="72"/>
      <c r="B66" s="72"/>
      <c r="C66" s="154"/>
      <c r="D66" s="218"/>
      <c r="E66" s="233"/>
      <c r="F66" s="218"/>
    </row>
    <row r="67" spans="1:6">
      <c r="A67" s="72"/>
      <c r="B67" s="72"/>
      <c r="C67" s="154"/>
      <c r="D67" s="218"/>
      <c r="E67" s="233"/>
      <c r="F67" s="218"/>
    </row>
    <row r="68" spans="1:6">
      <c r="A68" s="72"/>
      <c r="B68" s="72"/>
      <c r="C68" s="154"/>
      <c r="D68" s="218"/>
      <c r="E68" s="233"/>
      <c r="F68" s="218"/>
    </row>
    <row r="69" spans="1:6">
      <c r="A69" s="72"/>
      <c r="B69" s="72"/>
      <c r="C69" s="154"/>
      <c r="D69" s="218"/>
      <c r="E69" s="233"/>
      <c r="F69" s="218"/>
    </row>
    <row r="70" spans="1:6">
      <c r="A70" s="72"/>
      <c r="B70" s="72"/>
      <c r="C70" s="154"/>
      <c r="D70" s="218"/>
      <c r="E70" s="233"/>
      <c r="F70" s="218"/>
    </row>
    <row r="71" spans="1:6">
      <c r="A71" s="72"/>
      <c r="B71" s="72"/>
      <c r="C71" s="154"/>
      <c r="D71" s="218"/>
      <c r="E71" s="233"/>
      <c r="F71" s="218"/>
    </row>
    <row r="72" spans="1:6">
      <c r="A72" s="72"/>
      <c r="B72" s="72"/>
      <c r="C72" s="154"/>
      <c r="D72" s="218"/>
      <c r="E72" s="233"/>
      <c r="F72" s="218"/>
    </row>
    <row r="73" spans="1:6">
      <c r="A73" s="72"/>
      <c r="B73" s="72"/>
      <c r="C73" s="154"/>
      <c r="D73" s="218"/>
      <c r="E73" s="233"/>
      <c r="F73" s="218"/>
    </row>
    <row r="74" spans="1:6">
      <c r="A74" s="72"/>
      <c r="B74" s="72"/>
      <c r="C74" s="154"/>
      <c r="D74" s="218"/>
      <c r="E74" s="233"/>
      <c r="F74" s="218"/>
    </row>
    <row r="75" spans="1:6">
      <c r="A75" s="72"/>
      <c r="B75" s="72"/>
      <c r="C75" s="154"/>
      <c r="D75" s="218"/>
      <c r="E75" s="233"/>
      <c r="F75" s="218"/>
    </row>
    <row r="76" spans="1:6">
      <c r="A76" s="72"/>
      <c r="B76" s="72"/>
      <c r="C76" s="154"/>
      <c r="D76" s="218"/>
      <c r="E76" s="233"/>
      <c r="F76" s="218"/>
    </row>
    <row r="77" spans="1:6">
      <c r="A77" s="72"/>
      <c r="B77" s="72"/>
      <c r="C77" s="154"/>
      <c r="D77" s="218"/>
      <c r="E77" s="233"/>
      <c r="F77" s="218"/>
    </row>
    <row r="78" spans="1:6">
      <c r="A78" s="72"/>
      <c r="B78" s="72"/>
      <c r="C78" s="154"/>
      <c r="D78" s="218"/>
      <c r="E78" s="233"/>
      <c r="F78" s="218"/>
    </row>
    <row r="79" spans="1:6">
      <c r="A79" s="72"/>
      <c r="B79" s="72"/>
      <c r="C79" s="154"/>
      <c r="D79" s="218"/>
      <c r="E79" s="233"/>
      <c r="F79" s="218"/>
    </row>
    <row r="80" spans="1:6">
      <c r="A80" s="72"/>
      <c r="B80" s="72"/>
      <c r="C80" s="154"/>
      <c r="D80" s="218"/>
      <c r="E80" s="233"/>
      <c r="F80" s="218"/>
    </row>
    <row r="81" spans="1:6">
      <c r="A81" s="72"/>
      <c r="B81" s="72"/>
      <c r="C81" s="154"/>
      <c r="D81" s="218"/>
      <c r="E81" s="233"/>
      <c r="F81" s="218"/>
    </row>
    <row r="82" spans="1:6">
      <c r="A82" s="72"/>
      <c r="B82" s="72"/>
      <c r="C82" s="154"/>
      <c r="D82" s="218"/>
      <c r="E82" s="233"/>
      <c r="F82" s="218"/>
    </row>
    <row r="83" spans="1:6">
      <c r="A83" s="72"/>
      <c r="B83" s="72"/>
      <c r="C83" s="154"/>
      <c r="D83" s="218"/>
      <c r="E83" s="233"/>
      <c r="F83" s="218"/>
    </row>
    <row r="84" spans="1:6">
      <c r="A84" s="72"/>
      <c r="B84" s="72"/>
      <c r="C84" s="154"/>
      <c r="D84" s="218"/>
      <c r="E84" s="233"/>
      <c r="F84" s="218"/>
    </row>
    <row r="85" spans="1:6">
      <c r="A85" s="72"/>
      <c r="B85" s="72"/>
      <c r="C85" s="154"/>
      <c r="D85" s="218"/>
      <c r="E85" s="233"/>
      <c r="F85" s="218"/>
    </row>
    <row r="86" spans="1:6">
      <c r="A86" s="72"/>
      <c r="B86" s="72"/>
      <c r="C86" s="154"/>
      <c r="D86" s="218"/>
      <c r="E86" s="233"/>
      <c r="F86" s="218"/>
    </row>
    <row r="87" spans="1:6">
      <c r="A87" s="72"/>
      <c r="B87" s="72"/>
      <c r="C87" s="154"/>
      <c r="D87" s="218"/>
      <c r="E87" s="233"/>
      <c r="F87" s="218"/>
    </row>
    <row r="88" spans="1:6">
      <c r="A88" s="72"/>
      <c r="B88" s="72"/>
      <c r="C88" s="154"/>
      <c r="D88" s="218"/>
      <c r="E88" s="233"/>
      <c r="F88" s="218"/>
    </row>
    <row r="89" spans="1:6">
      <c r="A89" s="72"/>
      <c r="B89" s="72"/>
      <c r="C89" s="154"/>
      <c r="D89" s="218"/>
      <c r="E89" s="233"/>
      <c r="F89" s="218"/>
    </row>
    <row r="90" spans="1:6">
      <c r="A90" s="72"/>
      <c r="B90" s="72"/>
      <c r="C90" s="154"/>
      <c r="D90" s="218"/>
      <c r="E90" s="233"/>
      <c r="F90" s="218"/>
    </row>
    <row r="91" spans="1:6">
      <c r="A91" s="72"/>
      <c r="B91" s="72"/>
      <c r="C91" s="154"/>
      <c r="D91" s="218"/>
      <c r="E91" s="233"/>
      <c r="F91" s="218"/>
    </row>
    <row r="92" spans="1:6">
      <c r="A92" s="72"/>
      <c r="B92" s="72"/>
      <c r="C92" s="154"/>
      <c r="D92" s="218"/>
      <c r="E92" s="233"/>
      <c r="F92" s="218"/>
    </row>
    <row r="93" spans="1:6">
      <c r="A93" s="72"/>
      <c r="B93" s="72"/>
      <c r="C93" s="154"/>
      <c r="D93" s="218"/>
      <c r="E93" s="233"/>
      <c r="F93" s="218"/>
    </row>
    <row r="94" spans="1:6">
      <c r="A94" s="72"/>
      <c r="B94" s="72"/>
      <c r="C94" s="154"/>
      <c r="D94" s="218"/>
      <c r="E94" s="233"/>
      <c r="F94" s="218"/>
    </row>
    <row r="95" spans="1:6">
      <c r="A95" s="72"/>
      <c r="B95" s="72"/>
      <c r="C95" s="154"/>
      <c r="D95" s="218"/>
      <c r="E95" s="233"/>
      <c r="F95" s="218"/>
    </row>
    <row r="96" spans="1:6">
      <c r="A96" s="72"/>
      <c r="B96" s="72"/>
      <c r="C96" s="154"/>
      <c r="D96" s="218"/>
      <c r="E96" s="233"/>
      <c r="F96" s="218"/>
    </row>
    <row r="97" spans="1:6">
      <c r="A97" s="72"/>
      <c r="B97" s="72"/>
      <c r="C97" s="154"/>
      <c r="D97" s="218"/>
      <c r="E97" s="233"/>
      <c r="F97" s="218"/>
    </row>
    <row r="98" spans="1:6">
      <c r="A98" s="72"/>
      <c r="B98" s="72"/>
      <c r="C98" s="154"/>
      <c r="D98" s="218"/>
      <c r="E98" s="233"/>
      <c r="F98" s="218"/>
    </row>
    <row r="99" spans="1:6">
      <c r="A99" s="72"/>
      <c r="B99" s="72"/>
      <c r="C99" s="154"/>
      <c r="D99" s="218"/>
      <c r="E99" s="233"/>
      <c r="F99" s="218"/>
    </row>
    <row r="100" spans="1:6">
      <c r="A100" s="72"/>
      <c r="B100" s="72"/>
      <c r="C100" s="154"/>
      <c r="D100" s="218"/>
      <c r="E100" s="233"/>
      <c r="F100" s="218"/>
    </row>
    <row r="101" spans="1:6">
      <c r="A101" s="72"/>
      <c r="B101" s="72"/>
      <c r="C101" s="154"/>
      <c r="D101" s="218"/>
      <c r="E101" s="233"/>
      <c r="F101" s="218"/>
    </row>
    <row r="102" spans="1:6">
      <c r="A102" s="72"/>
      <c r="B102" s="72"/>
      <c r="C102" s="154"/>
      <c r="D102" s="218"/>
      <c r="E102" s="233"/>
      <c r="F102" s="218"/>
    </row>
    <row r="103" spans="1:6">
      <c r="A103" s="72"/>
      <c r="B103" s="72"/>
      <c r="C103" s="154"/>
      <c r="D103" s="218"/>
      <c r="E103" s="233"/>
      <c r="F103" s="218"/>
    </row>
    <row r="104" spans="1:6">
      <c r="A104" s="72"/>
      <c r="B104" s="72"/>
      <c r="C104" s="154"/>
      <c r="D104" s="218"/>
      <c r="E104" s="233"/>
      <c r="F104" s="218"/>
    </row>
    <row r="105" spans="1:6">
      <c r="A105" s="72"/>
      <c r="B105" s="72"/>
      <c r="C105" s="154"/>
      <c r="D105" s="218"/>
      <c r="E105" s="233"/>
      <c r="F105" s="218"/>
    </row>
    <row r="106" spans="1:6">
      <c r="A106" s="72"/>
      <c r="B106" s="72"/>
      <c r="C106" s="154"/>
      <c r="D106" s="218"/>
      <c r="E106" s="233"/>
      <c r="F106" s="218"/>
    </row>
    <row r="107" spans="1:6">
      <c r="A107" s="72"/>
      <c r="B107" s="72"/>
      <c r="C107" s="154"/>
      <c r="D107" s="218"/>
      <c r="E107" s="233"/>
      <c r="F107" s="218"/>
    </row>
    <row r="108" spans="1:6">
      <c r="A108" s="72"/>
      <c r="B108" s="72"/>
      <c r="C108" s="154"/>
      <c r="D108" s="218"/>
      <c r="E108" s="233"/>
      <c r="F108" s="218"/>
    </row>
    <row r="109" spans="1:6">
      <c r="A109" s="72"/>
      <c r="B109" s="72"/>
      <c r="C109" s="154"/>
      <c r="D109" s="218"/>
      <c r="E109" s="233"/>
      <c r="F109" s="218"/>
    </row>
    <row r="110" spans="1:6">
      <c r="A110" s="72"/>
      <c r="B110" s="72"/>
      <c r="C110" s="154"/>
      <c r="D110" s="218"/>
      <c r="E110" s="233"/>
      <c r="F110" s="218"/>
    </row>
    <row r="111" spans="1:6">
      <c r="A111" s="72"/>
      <c r="B111" s="72"/>
      <c r="C111" s="154"/>
      <c r="D111" s="218"/>
      <c r="E111" s="233"/>
      <c r="F111" s="218"/>
    </row>
    <row r="112" spans="1:6">
      <c r="A112" s="72"/>
      <c r="B112" s="72"/>
      <c r="C112" s="154"/>
      <c r="D112" s="218"/>
      <c r="E112" s="233"/>
      <c r="F112" s="218"/>
    </row>
    <row r="113" spans="1:6">
      <c r="A113" s="72"/>
      <c r="B113" s="72"/>
      <c r="C113" s="154"/>
      <c r="D113" s="218"/>
      <c r="E113" s="233"/>
      <c r="F113" s="218"/>
    </row>
    <row r="114" spans="1:6">
      <c r="A114" s="72"/>
      <c r="B114" s="72"/>
      <c r="C114" s="154"/>
      <c r="D114" s="218"/>
      <c r="E114" s="233"/>
      <c r="F114" s="218"/>
    </row>
    <row r="115" spans="1:6">
      <c r="A115" s="72"/>
      <c r="B115" s="72"/>
      <c r="C115" s="154"/>
      <c r="D115" s="218"/>
      <c r="E115" s="233"/>
      <c r="F115" s="218"/>
    </row>
    <row r="116" spans="1:6">
      <c r="A116" s="72"/>
      <c r="B116" s="72"/>
      <c r="C116" s="154"/>
      <c r="D116" s="218"/>
      <c r="E116" s="233"/>
      <c r="F116" s="218"/>
    </row>
    <row r="117" spans="1:6">
      <c r="A117" s="72"/>
      <c r="B117" s="72"/>
      <c r="C117" s="154"/>
      <c r="D117" s="218"/>
      <c r="E117" s="233"/>
      <c r="F117" s="218"/>
    </row>
    <row r="118" spans="1:6">
      <c r="A118" s="72"/>
      <c r="B118" s="72"/>
      <c r="C118" s="154"/>
      <c r="D118" s="218"/>
      <c r="E118" s="233"/>
      <c r="F118" s="218"/>
    </row>
    <row r="119" spans="1:6">
      <c r="A119" s="72"/>
      <c r="B119" s="72"/>
      <c r="C119" s="154"/>
      <c r="D119" s="218"/>
      <c r="E119" s="233"/>
      <c r="F119" s="218"/>
    </row>
    <row r="120" spans="1:6">
      <c r="A120" s="72"/>
      <c r="B120" s="72"/>
      <c r="C120" s="154"/>
      <c r="D120" s="218"/>
      <c r="E120" s="233"/>
      <c r="F120" s="218"/>
    </row>
    <row r="121" spans="1:6">
      <c r="A121" s="72"/>
      <c r="B121" s="72"/>
      <c r="C121" s="154"/>
      <c r="D121" s="218"/>
      <c r="E121" s="233"/>
      <c r="F121" s="218"/>
    </row>
    <row r="122" spans="1:6">
      <c r="A122" s="72"/>
      <c r="B122" s="72"/>
      <c r="C122" s="154"/>
      <c r="D122" s="218"/>
      <c r="E122" s="233"/>
      <c r="F122" s="218"/>
    </row>
    <row r="123" spans="1:6">
      <c r="A123" s="72"/>
      <c r="B123" s="72"/>
      <c r="C123" s="154"/>
      <c r="D123" s="218"/>
      <c r="E123" s="233"/>
      <c r="F123" s="218"/>
    </row>
    <row r="124" spans="1:6">
      <c r="A124" s="72"/>
      <c r="B124" s="72"/>
      <c r="C124" s="154"/>
      <c r="D124" s="218"/>
      <c r="E124" s="233"/>
      <c r="F124" s="218"/>
    </row>
    <row r="125" spans="1:6">
      <c r="A125" s="72"/>
      <c r="B125" s="72"/>
      <c r="C125" s="154"/>
      <c r="D125" s="218"/>
      <c r="E125" s="233"/>
      <c r="F125" s="218"/>
    </row>
    <row r="126" spans="1:6">
      <c r="A126" s="72"/>
      <c r="B126" s="72"/>
      <c r="C126" s="154"/>
      <c r="D126" s="218"/>
      <c r="E126" s="233"/>
      <c r="F126" s="218"/>
    </row>
    <row r="127" spans="1:6">
      <c r="A127" s="72"/>
      <c r="B127" s="72"/>
      <c r="C127" s="154"/>
      <c r="D127" s="218"/>
      <c r="E127" s="233"/>
      <c r="F127" s="218"/>
    </row>
    <row r="128" spans="1:6">
      <c r="A128" s="72"/>
      <c r="B128" s="72"/>
      <c r="C128" s="154"/>
      <c r="D128" s="218"/>
      <c r="E128" s="233"/>
      <c r="F128" s="218"/>
    </row>
    <row r="129" spans="1:6">
      <c r="A129" s="72"/>
      <c r="B129" s="72"/>
      <c r="C129" s="154"/>
      <c r="D129" s="218"/>
      <c r="E129" s="233"/>
      <c r="F129" s="218"/>
    </row>
    <row r="130" spans="1:6">
      <c r="A130" s="72"/>
      <c r="B130" s="72"/>
      <c r="C130" s="154"/>
      <c r="D130" s="218"/>
      <c r="E130" s="233"/>
      <c r="F130" s="218"/>
    </row>
    <row r="131" spans="1:6">
      <c r="A131" s="72"/>
      <c r="B131" s="72"/>
      <c r="C131" s="154"/>
      <c r="D131" s="218"/>
      <c r="E131" s="233"/>
      <c r="F131" s="218"/>
    </row>
    <row r="132" spans="1:6">
      <c r="A132" s="72"/>
      <c r="B132" s="72"/>
      <c r="C132" s="154"/>
      <c r="D132" s="218"/>
      <c r="E132" s="233"/>
      <c r="F132" s="218"/>
    </row>
    <row r="133" spans="1:6">
      <c r="A133" s="72"/>
      <c r="B133" s="72"/>
      <c r="C133" s="154"/>
      <c r="D133" s="218"/>
      <c r="E133" s="233"/>
      <c r="F133" s="218"/>
    </row>
    <row r="134" spans="1:6">
      <c r="A134" s="72"/>
      <c r="B134" s="72"/>
      <c r="C134" s="154"/>
      <c r="D134" s="218"/>
      <c r="E134" s="233"/>
      <c r="F134" s="218"/>
    </row>
    <row r="135" spans="1:6">
      <c r="A135" s="72"/>
      <c r="B135" s="72"/>
      <c r="C135" s="154"/>
      <c r="D135" s="218"/>
      <c r="E135" s="233"/>
      <c r="F135" s="218"/>
    </row>
    <row r="136" spans="1:6">
      <c r="A136" s="72"/>
      <c r="B136" s="72"/>
      <c r="C136" s="154"/>
      <c r="D136" s="218"/>
      <c r="E136" s="233"/>
      <c r="F136" s="218"/>
    </row>
    <row r="137" spans="1:6">
      <c r="A137" s="72"/>
      <c r="B137" s="72"/>
      <c r="C137" s="154"/>
      <c r="D137" s="218"/>
      <c r="E137" s="233"/>
      <c r="F137" s="218"/>
    </row>
    <row r="138" spans="1:6">
      <c r="A138" s="72"/>
      <c r="B138" s="72"/>
      <c r="C138" s="154"/>
      <c r="D138" s="218"/>
      <c r="E138" s="233"/>
      <c r="F138" s="218"/>
    </row>
    <row r="139" spans="1:6">
      <c r="A139" s="72"/>
      <c r="B139" s="72"/>
      <c r="C139" s="154"/>
      <c r="D139" s="218"/>
      <c r="E139" s="233"/>
      <c r="F139" s="218"/>
    </row>
    <row r="140" spans="1:6">
      <c r="A140" s="72"/>
      <c r="B140" s="72"/>
      <c r="C140" s="154"/>
      <c r="D140" s="218"/>
      <c r="E140" s="233"/>
      <c r="F140" s="218"/>
    </row>
    <row r="141" spans="1:6">
      <c r="A141" s="72"/>
      <c r="B141" s="72"/>
      <c r="C141" s="154"/>
      <c r="D141" s="218"/>
      <c r="E141" s="233"/>
      <c r="F141" s="218"/>
    </row>
    <row r="142" spans="1:6">
      <c r="A142" s="72"/>
      <c r="B142" s="72"/>
      <c r="C142" s="154"/>
      <c r="D142" s="218"/>
      <c r="E142" s="233"/>
      <c r="F142" s="218"/>
    </row>
    <row r="143" spans="1:6">
      <c r="A143" s="72"/>
      <c r="B143" s="72"/>
      <c r="C143" s="154"/>
      <c r="D143" s="218"/>
      <c r="E143" s="233"/>
      <c r="F143" s="218"/>
    </row>
    <row r="144" spans="1:6">
      <c r="A144" s="72"/>
      <c r="B144" s="72"/>
      <c r="C144" s="154"/>
      <c r="D144" s="218"/>
      <c r="E144" s="233"/>
      <c r="F144" s="218"/>
    </row>
    <row r="145" spans="1:6">
      <c r="A145" s="72"/>
      <c r="B145" s="72"/>
      <c r="C145" s="154"/>
      <c r="D145" s="218"/>
      <c r="E145" s="233"/>
      <c r="F145" s="218"/>
    </row>
    <row r="146" spans="1:6">
      <c r="A146" s="72"/>
      <c r="B146" s="72"/>
      <c r="C146" s="154"/>
      <c r="D146" s="218"/>
      <c r="E146" s="233"/>
      <c r="F146" s="218"/>
    </row>
    <row r="147" spans="1:6">
      <c r="A147" s="72"/>
      <c r="B147" s="72"/>
      <c r="C147" s="154"/>
      <c r="D147" s="218"/>
      <c r="E147" s="233"/>
      <c r="F147" s="218"/>
    </row>
    <row r="148" spans="1:6">
      <c r="A148" s="72"/>
      <c r="B148" s="72"/>
      <c r="C148" s="154"/>
      <c r="D148" s="218"/>
      <c r="E148" s="233"/>
      <c r="F148" s="218"/>
    </row>
    <row r="149" spans="1:6">
      <c r="A149" s="72"/>
      <c r="B149" s="72"/>
      <c r="C149" s="154"/>
      <c r="D149" s="218"/>
      <c r="E149" s="233"/>
      <c r="F149" s="218"/>
    </row>
  </sheetData>
  <sheetProtection algorithmName="SHA-512" hashValue="mIjiIV/zUV1YA3mF7ACgeqF43L720mLxk/jEVA3A+hI40uKmxgoalzCWE9Azfut26gNrYagHjoRb7Sge/1YBiA==" saltValue="uozRWWe2rejm+p4z6dCAyw==" spinCount="100000" sheet="1" objects="1" scenarios="1" sort="0" autoFilter="0" pivotTables="0"/>
  <autoFilter ref="A9:F9"/>
  <mergeCells count="1">
    <mergeCell ref="A7:B7"/>
  </mergeCells>
  <conditionalFormatting sqref="F13:F149 A13:B19 A20:C149 D13:D149">
    <cfRule type="expression" dxfId="8" priority="11">
      <formula>$A$1=TRUE</formula>
    </cfRule>
  </conditionalFormatting>
  <conditionalFormatting sqref="D13:F149">
    <cfRule type="cellIs" dxfId="7" priority="6" operator="lessThan">
      <formula>0</formula>
    </cfRule>
  </conditionalFormatting>
  <conditionalFormatting sqref="C13:C19">
    <cfRule type="expression" dxfId="6" priority="5">
      <formula>$A$1=TRUE</formula>
    </cfRule>
  </conditionalFormatting>
  <conditionalFormatting sqref="D11">
    <cfRule type="expression" dxfId="5" priority="4">
      <formula>$A$1=TRUE</formula>
    </cfRule>
  </conditionalFormatting>
  <conditionalFormatting sqref="D11">
    <cfRule type="cellIs" dxfId="4" priority="3" operator="lessThan">
      <formula>0</formula>
    </cfRule>
  </conditionalFormatting>
  <conditionalFormatting sqref="D13:D149">
    <cfRule type="expression" dxfId="3" priority="37">
      <formula>ROUND($D13-#REF!-#REF!,0)&lt;&gt;0</formula>
    </cfRule>
  </conditionalFormatting>
  <conditionalFormatting sqref="F13:F149">
    <cfRule type="expression" dxfId="2" priority="38">
      <formula>ROUND($F13-#REF!-#REF!,0)&lt;&gt;0</formula>
    </cfRule>
  </conditionalFormatting>
  <conditionalFormatting sqref="F11">
    <cfRule type="expression" dxfId="1" priority="2">
      <formula>$A$1=TRUE</formula>
    </cfRule>
  </conditionalFormatting>
  <conditionalFormatting sqref="F11">
    <cfRule type="cellIs" dxfId="0" priority="1" operator="lessThan">
      <formula>0</formula>
    </cfRule>
  </conditionalFormatting>
  <pageMargins left="0.19685039370078741" right="0.19685039370078741" top="0.19685039370078741" bottom="0.19685039370078741" header="0.19685039370078741" footer="0.19685039370078741"/>
  <pageSetup paperSize="9" scale="55" orientation="landscape" r:id="rId1"/>
  <colBreaks count="1" manualBreakCount="1">
    <brk id="5" max="1048575" man="1"/>
  </colBreaks>
  <ignoredErrors>
    <ignoredError sqref="G13:H13 G15:H15 G14:H14 G18:H72 G16:H16 G17:H17" unlocked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428"/>
  </sheetPr>
  <dimension ref="A1:P80"/>
  <sheetViews>
    <sheetView showGridLines="0" view="pageBreakPreview" zoomScaleNormal="85" zoomScaleSheetLayoutView="100" workbookViewId="0">
      <selection activeCell="E10" sqref="E10"/>
    </sheetView>
  </sheetViews>
  <sheetFormatPr defaultColWidth="9.140625" defaultRowHeight="12.75"/>
  <cols>
    <col min="1" max="1" width="1.7109375" style="27" customWidth="1"/>
    <col min="2" max="2" width="43.28515625" style="27" customWidth="1"/>
    <col min="3" max="3" width="17.7109375" style="27" customWidth="1"/>
    <col min="4" max="4" width="9.7109375" style="27" customWidth="1"/>
    <col min="5" max="5" width="16" style="27" bestFit="1" customWidth="1"/>
    <col min="6" max="6" width="11.85546875" style="27" customWidth="1"/>
    <col min="7" max="7" width="20" style="27" bestFit="1" customWidth="1"/>
    <col min="8" max="8" width="9.7109375" style="27" customWidth="1"/>
    <col min="9" max="9" width="14.5703125" style="27" customWidth="1"/>
    <col min="10" max="10" width="18.5703125" style="84" customWidth="1"/>
    <col min="11" max="11" width="10" style="84" customWidth="1"/>
    <col min="12" max="12" width="17.5703125" style="84" customWidth="1"/>
    <col min="13" max="13" width="18.7109375" style="27" customWidth="1"/>
    <col min="14" max="15" width="19.42578125" style="27" customWidth="1"/>
    <col min="16" max="16384" width="9.140625" style="27"/>
  </cols>
  <sheetData>
    <row r="1" spans="1:16" ht="15.75">
      <c r="A1" s="3" t="b">
        <f>Voorblad!$B$52</f>
        <v>1</v>
      </c>
      <c r="B1" s="99" t="s">
        <v>145</v>
      </c>
      <c r="C1" s="4"/>
      <c r="D1" s="4"/>
      <c r="E1" s="4"/>
      <c r="F1" s="4"/>
      <c r="G1" s="4"/>
      <c r="H1" s="4"/>
      <c r="I1" s="4"/>
      <c r="J1" s="85"/>
      <c r="K1" s="85"/>
      <c r="L1" s="85"/>
      <c r="M1" s="4"/>
      <c r="N1" s="4"/>
    </row>
    <row r="2" spans="1:16">
      <c r="A2" s="3"/>
      <c r="C2" s="4"/>
      <c r="D2" s="4"/>
      <c r="E2" s="4"/>
      <c r="F2" s="4"/>
      <c r="G2" s="4"/>
      <c r="H2" s="4"/>
      <c r="I2" s="4"/>
      <c r="J2" s="85"/>
      <c r="K2" s="85"/>
      <c r="L2" s="85"/>
      <c r="M2" s="4"/>
      <c r="N2" s="112" t="s">
        <v>80</v>
      </c>
      <c r="O2" s="112"/>
      <c r="P2" s="150" t="b">
        <v>0</v>
      </c>
    </row>
    <row r="3" spans="1:16">
      <c r="A3" s="3"/>
      <c r="C3" s="4"/>
      <c r="D3" s="4"/>
      <c r="E3" s="4"/>
      <c r="F3" s="4"/>
      <c r="G3" s="4"/>
      <c r="H3" s="4"/>
      <c r="I3" s="4"/>
      <c r="J3" s="85"/>
      <c r="K3" s="85"/>
      <c r="L3" s="85"/>
      <c r="M3" s="4"/>
      <c r="N3" s="109" t="s">
        <v>81</v>
      </c>
      <c r="O3" s="107"/>
      <c r="P3" s="107"/>
    </row>
    <row r="4" spans="1:16">
      <c r="A4" s="3"/>
      <c r="B4" s="14" t="s">
        <v>66</v>
      </c>
      <c r="C4" s="18" t="str">
        <f>'Samenvattend overzicht'!C3</f>
        <v>Titel van het project</v>
      </c>
      <c r="D4" s="19"/>
      <c r="E4" s="19"/>
      <c r="F4" s="20"/>
      <c r="I4" s="4"/>
      <c r="J4" s="85"/>
      <c r="K4" s="85"/>
      <c r="L4" s="85"/>
      <c r="M4" s="4"/>
      <c r="N4" s="4"/>
    </row>
    <row r="5" spans="1:16">
      <c r="B5" s="14" t="s">
        <v>57</v>
      </c>
      <c r="C5" s="18" t="str">
        <f>'Samenvattend overzicht'!C4</f>
        <v>Naam van de hogeschool</v>
      </c>
      <c r="D5" s="19"/>
      <c r="E5" s="19"/>
      <c r="F5" s="20"/>
      <c r="I5" s="5"/>
    </row>
    <row r="6" spans="1:16" ht="12.75" customHeight="1">
      <c r="B6" s="14" t="s">
        <v>60</v>
      </c>
      <c r="C6" s="18" t="str">
        <f>Voorblad!B5</f>
        <v>Building Transformation Capacities</v>
      </c>
      <c r="D6" s="19"/>
      <c r="E6" s="19"/>
      <c r="F6" s="20"/>
    </row>
    <row r="7" spans="1:16" ht="12.75" customHeight="1">
      <c r="B7" s="73" t="s">
        <v>44</v>
      </c>
      <c r="C7" s="18">
        <f>'Samenvattend overzicht'!C6</f>
        <v>0</v>
      </c>
      <c r="D7" s="19"/>
      <c r="E7" s="19"/>
      <c r="F7" s="20"/>
    </row>
    <row r="8" spans="1:16">
      <c r="B8" s="110" t="s">
        <v>63</v>
      </c>
      <c r="C8" s="129" t="s">
        <v>63</v>
      </c>
      <c r="D8" s="19"/>
      <c r="E8" s="19"/>
      <c r="F8" s="20"/>
    </row>
    <row r="9" spans="1:16" s="107" customFormat="1">
      <c r="B9" s="110"/>
      <c r="C9" s="299"/>
      <c r="D9" s="300"/>
      <c r="E9" s="301"/>
      <c r="F9" s="301"/>
      <c r="J9" s="84"/>
      <c r="K9" s="84"/>
      <c r="L9" s="84"/>
    </row>
    <row r="10" spans="1:16" s="107" customFormat="1" ht="15.75">
      <c r="B10" s="99"/>
      <c r="J10" s="84"/>
      <c r="K10" s="84"/>
      <c r="L10" s="84"/>
    </row>
    <row r="11" spans="1:16" s="107" customFormat="1" ht="15.75">
      <c r="B11" s="99"/>
      <c r="J11" s="84"/>
      <c r="K11" s="84"/>
      <c r="L11" s="84"/>
    </row>
    <row r="12" spans="1:16">
      <c r="B12" s="354" t="s">
        <v>2</v>
      </c>
      <c r="C12" s="355"/>
      <c r="D12" s="355"/>
      <c r="E12" s="355"/>
      <c r="F12" s="355"/>
      <c r="G12" s="355"/>
      <c r="H12" s="356"/>
      <c r="I12" s="52"/>
      <c r="J12" s="84" t="s">
        <v>46</v>
      </c>
    </row>
    <row r="13" spans="1:16">
      <c r="B13" s="108" t="s">
        <v>52</v>
      </c>
      <c r="C13" s="32" t="s">
        <v>19</v>
      </c>
      <c r="D13" s="32" t="s">
        <v>18</v>
      </c>
      <c r="E13" s="44" t="s">
        <v>0</v>
      </c>
      <c r="F13" s="32" t="s">
        <v>18</v>
      </c>
      <c r="G13" s="32" t="s">
        <v>35</v>
      </c>
      <c r="H13" s="32" t="s">
        <v>18</v>
      </c>
      <c r="I13" s="52"/>
    </row>
    <row r="14" spans="1:16">
      <c r="B14" s="29" t="s">
        <v>36</v>
      </c>
      <c r="C14" s="133">
        <f ca="1">'Samenvattend overzicht'!C11</f>
        <v>0</v>
      </c>
      <c r="D14" s="28">
        <f ca="1">IF(C$16=0,0,C14/C$16)</f>
        <v>0</v>
      </c>
      <c r="E14" s="133">
        <f ca="1">'Samenvattend overzicht'!E11</f>
        <v>0</v>
      </c>
      <c r="F14" s="28">
        <f ca="1">IF(E$16=0,0,E14/E$16)</f>
        <v>0</v>
      </c>
      <c r="G14" s="133">
        <f ca="1">'Samenvattend overzicht'!F11</f>
        <v>0</v>
      </c>
      <c r="H14" s="28">
        <f ca="1">IF(G$16=0,0,G14/G$16)</f>
        <v>0</v>
      </c>
      <c r="I14" s="52"/>
      <c r="J14" s="91">
        <f t="shared" ref="J14:J15" ca="1" si="0">C14-E14-G14</f>
        <v>0</v>
      </c>
      <c r="K14" s="91"/>
      <c r="L14" s="91"/>
    </row>
    <row r="15" spans="1:16">
      <c r="B15" s="106" t="s">
        <v>88</v>
      </c>
      <c r="C15" s="134">
        <f ca="1">'Samenvattend overzicht'!C12</f>
        <v>0</v>
      </c>
      <c r="D15" s="24">
        <f t="shared" ref="D15:F16" ca="1" si="1">IF(C$16=0,0,C15/C$16)</f>
        <v>0</v>
      </c>
      <c r="E15" s="134">
        <f ca="1">'Samenvattend overzicht'!E12</f>
        <v>0</v>
      </c>
      <c r="F15" s="24">
        <f t="shared" ca="1" si="1"/>
        <v>0</v>
      </c>
      <c r="G15" s="134">
        <f ca="1">'Samenvattend overzicht'!F12</f>
        <v>0</v>
      </c>
      <c r="H15" s="24">
        <f t="shared" ref="H15" ca="1" si="2">IF(G$16=0,0,G15/G$16)</f>
        <v>0</v>
      </c>
      <c r="I15" s="52"/>
      <c r="J15" s="91">
        <f t="shared" ca="1" si="0"/>
        <v>0</v>
      </c>
      <c r="K15" s="91"/>
      <c r="L15" s="91"/>
    </row>
    <row r="16" spans="1:16">
      <c r="B16" s="36" t="s">
        <v>1</v>
      </c>
      <c r="C16" s="135">
        <f t="shared" ref="C16:G16" ca="1" si="3">SUM(C14:C15)</f>
        <v>0</v>
      </c>
      <c r="D16" s="25">
        <f t="shared" ca="1" si="1"/>
        <v>0</v>
      </c>
      <c r="E16" s="135">
        <f t="shared" ca="1" si="3"/>
        <v>0</v>
      </c>
      <c r="F16" s="25">
        <f t="shared" ca="1" si="1"/>
        <v>0</v>
      </c>
      <c r="G16" s="136">
        <f t="shared" ca="1" si="3"/>
        <v>0</v>
      </c>
      <c r="H16" s="25">
        <f t="shared" ref="H16" ca="1" si="4">IF(G$16=0,0,G16/G$16)</f>
        <v>0</v>
      </c>
      <c r="I16" s="52"/>
      <c r="J16" s="91">
        <f ca="1">C16-E16-G16</f>
        <v>0</v>
      </c>
      <c r="K16" s="91"/>
      <c r="L16" s="91"/>
    </row>
    <row r="17" spans="1:12">
      <c r="A17" s="23"/>
      <c r="B17" s="51"/>
      <c r="C17" s="83"/>
      <c r="D17" s="51"/>
      <c r="E17" s="51"/>
      <c r="F17" s="51"/>
      <c r="G17" s="51"/>
      <c r="H17" s="51"/>
      <c r="I17" s="52"/>
    </row>
    <row r="18" spans="1:12" s="23" customFormat="1">
      <c r="B18" s="33" t="s">
        <v>61</v>
      </c>
      <c r="C18" s="81" t="s">
        <v>19</v>
      </c>
      <c r="D18" s="32" t="s">
        <v>18</v>
      </c>
      <c r="E18" s="44" t="s">
        <v>0</v>
      </c>
      <c r="F18" s="32" t="s">
        <v>18</v>
      </c>
      <c r="G18" s="32" t="s">
        <v>35</v>
      </c>
      <c r="H18" s="32" t="s">
        <v>18</v>
      </c>
      <c r="I18" s="74"/>
      <c r="J18" s="86"/>
      <c r="K18" s="86"/>
      <c r="L18" s="86"/>
    </row>
    <row r="19" spans="1:12">
      <c r="B19" s="77" t="s">
        <v>27</v>
      </c>
      <c r="C19" s="133">
        <f>'Samenvattend overzicht'!C21</f>
        <v>0</v>
      </c>
      <c r="D19" s="79">
        <f>IF(C$21=0,0,C19/C$21)</f>
        <v>0</v>
      </c>
      <c r="E19" s="133">
        <f ca="1">'Samenvattend overzicht'!E21</f>
        <v>0</v>
      </c>
      <c r="F19" s="79">
        <f ca="1">IF(E$21=0,0,E19/E$21)</f>
        <v>0</v>
      </c>
      <c r="G19" s="133">
        <f ca="1">'Samenvattend overzicht'!F21</f>
        <v>0</v>
      </c>
      <c r="H19" s="79">
        <f ca="1">IF(G$21=0,0,G19/G$21)</f>
        <v>0</v>
      </c>
      <c r="I19" s="75"/>
      <c r="J19" s="91">
        <f t="shared" ref="J19:J20" ca="1" si="5">C19-E19-G19</f>
        <v>0</v>
      </c>
      <c r="K19" s="91"/>
      <c r="L19" s="91"/>
    </row>
    <row r="20" spans="1:12">
      <c r="B20" s="78" t="s">
        <v>23</v>
      </c>
      <c r="C20" s="134">
        <f>'Samenvattend overzicht'!C22</f>
        <v>0</v>
      </c>
      <c r="D20" s="80">
        <f>IF(C$21=0,0,C20/C$21)</f>
        <v>0</v>
      </c>
      <c r="E20" s="134">
        <f>'Samenvattend overzicht'!E22</f>
        <v>0</v>
      </c>
      <c r="F20" s="80">
        <f ca="1">IF(E$21=0,0,E20/E$21)</f>
        <v>0</v>
      </c>
      <c r="G20" s="134">
        <f>'Samenvattend overzicht'!F22</f>
        <v>0</v>
      </c>
      <c r="H20" s="80">
        <f ca="1">IF(G$21=0,0,G20/G$21)</f>
        <v>0</v>
      </c>
      <c r="I20" s="75"/>
      <c r="J20" s="91">
        <f t="shared" si="5"/>
        <v>0</v>
      </c>
      <c r="K20" s="91"/>
      <c r="L20" s="91"/>
    </row>
    <row r="21" spans="1:12">
      <c r="B21" s="33" t="s">
        <v>1</v>
      </c>
      <c r="C21" s="138">
        <f>SUM(C19:C20)</f>
        <v>0</v>
      </c>
      <c r="D21" s="25">
        <f>IF(C$21=0,0,C21/C$21)</f>
        <v>0</v>
      </c>
      <c r="E21" s="136">
        <f ca="1">SUM(E19:E20)</f>
        <v>0</v>
      </c>
      <c r="F21" s="25">
        <f ca="1">IF(E$21=0,0,E21/E$21)</f>
        <v>0</v>
      </c>
      <c r="G21" s="137">
        <f ca="1">SUM(G19:G20)</f>
        <v>0</v>
      </c>
      <c r="H21" s="25">
        <f ca="1">IF(G$21=0,0,G21/G$21)</f>
        <v>0</v>
      </c>
      <c r="I21" s="22"/>
      <c r="J21" s="91">
        <f ca="1">C21-E21-G21</f>
        <v>0</v>
      </c>
      <c r="K21" s="91"/>
      <c r="L21" s="91"/>
    </row>
    <row r="22" spans="1:12">
      <c r="B22" s="21"/>
      <c r="C22" s="34"/>
      <c r="D22" s="34"/>
      <c r="E22" s="38"/>
      <c r="G22" s="35"/>
      <c r="H22" s="35"/>
    </row>
    <row r="24" spans="1:12">
      <c r="B24" s="357" t="s">
        <v>28</v>
      </c>
      <c r="C24" s="358"/>
      <c r="D24" s="358"/>
      <c r="E24" s="358"/>
      <c r="F24" s="358"/>
      <c r="G24" s="358"/>
      <c r="H24" s="359"/>
      <c r="I24" s="52"/>
      <c r="J24" s="88"/>
      <c r="K24" s="88"/>
      <c r="L24" s="88"/>
    </row>
    <row r="25" spans="1:12">
      <c r="B25" s="108" t="s">
        <v>52</v>
      </c>
      <c r="C25" s="32" t="s">
        <v>19</v>
      </c>
      <c r="D25" s="32" t="s">
        <v>18</v>
      </c>
      <c r="E25" s="44" t="s">
        <v>0</v>
      </c>
      <c r="F25" s="32" t="s">
        <v>18</v>
      </c>
      <c r="G25" s="32" t="s">
        <v>58</v>
      </c>
      <c r="H25" s="32" t="s">
        <v>18</v>
      </c>
      <c r="I25" s="52"/>
      <c r="J25" s="88"/>
      <c r="K25" s="88"/>
      <c r="L25" s="88"/>
    </row>
    <row r="26" spans="1:12">
      <c r="B26" s="29" t="s">
        <v>36</v>
      </c>
      <c r="C26" s="133">
        <f ca="1">'Samenvattend overzicht'!H11</f>
        <v>0</v>
      </c>
      <c r="D26" s="28">
        <f ca="1">IF(C$28=0,0,C26/C$28)</f>
        <v>0</v>
      </c>
      <c r="E26" s="133">
        <f ca="1">'Samenvattend overzicht'!I11</f>
        <v>0</v>
      </c>
      <c r="F26" s="28">
        <f ca="1">IF(E$28=0,0,E26/E$28)</f>
        <v>0</v>
      </c>
      <c r="G26" s="133">
        <f ca="1">'Samenvattend overzicht'!J11</f>
        <v>0</v>
      </c>
      <c r="H26" s="28">
        <f ca="1">IF(G$28=0,0,G26/G$28)</f>
        <v>0</v>
      </c>
      <c r="I26" s="52"/>
      <c r="J26" s="91">
        <f t="shared" ref="J26:J27" ca="1" si="6">C26-E26-G26</f>
        <v>0</v>
      </c>
      <c r="K26" s="91"/>
      <c r="L26" s="91"/>
    </row>
    <row r="27" spans="1:12">
      <c r="B27" s="106" t="s">
        <v>82</v>
      </c>
      <c r="C27" s="134">
        <f ca="1">'Samenvattend overzicht'!H12</f>
        <v>0</v>
      </c>
      <c r="D27" s="24">
        <f t="shared" ref="D27:F28" ca="1" si="7">IF(C$28=0,0,C27/C$28)</f>
        <v>0</v>
      </c>
      <c r="E27" s="134">
        <f ca="1">'Samenvattend overzicht'!I12</f>
        <v>0</v>
      </c>
      <c r="F27" s="24">
        <f t="shared" ca="1" si="7"/>
        <v>0</v>
      </c>
      <c r="G27" s="134">
        <f ca="1">'Samenvattend overzicht'!J12</f>
        <v>0</v>
      </c>
      <c r="H27" s="24">
        <f t="shared" ref="H27" ca="1" si="8">IF(G$28=0,0,G27/G$28)</f>
        <v>0</v>
      </c>
      <c r="I27" s="52"/>
      <c r="J27" s="91">
        <f t="shared" ca="1" si="6"/>
        <v>0</v>
      </c>
      <c r="K27" s="91"/>
      <c r="L27" s="91"/>
    </row>
    <row r="28" spans="1:12">
      <c r="B28" s="36" t="s">
        <v>1</v>
      </c>
      <c r="C28" s="135">
        <f t="shared" ref="C28" ca="1" si="9">SUM(C26:C27)</f>
        <v>0</v>
      </c>
      <c r="D28" s="25">
        <f t="shared" ca="1" si="7"/>
        <v>0</v>
      </c>
      <c r="E28" s="135">
        <f t="shared" ref="E28" ca="1" si="10">SUM(E26:E27)</f>
        <v>0</v>
      </c>
      <c r="F28" s="25">
        <f t="shared" ca="1" si="7"/>
        <v>0</v>
      </c>
      <c r="G28" s="136">
        <f t="shared" ref="G28" ca="1" si="11">SUM(G26:G27)</f>
        <v>0</v>
      </c>
      <c r="H28" s="25">
        <f t="shared" ref="H28" ca="1" si="12">IF(G$28=0,0,G28/G$28)</f>
        <v>0</v>
      </c>
      <c r="I28" s="52"/>
      <c r="J28" s="91">
        <f ca="1">C28-E28-G28</f>
        <v>0</v>
      </c>
      <c r="K28" s="91"/>
      <c r="L28" s="91"/>
    </row>
    <row r="29" spans="1:12">
      <c r="A29" s="23"/>
      <c r="B29" s="51"/>
      <c r="C29" s="83"/>
      <c r="D29" s="51"/>
      <c r="E29" s="51"/>
      <c r="F29" s="51"/>
      <c r="G29" s="51"/>
      <c r="H29" s="51"/>
      <c r="I29" s="52"/>
    </row>
    <row r="30" spans="1:12" s="23" customFormat="1">
      <c r="B30" s="108" t="s">
        <v>61</v>
      </c>
      <c r="C30" s="32" t="s">
        <v>19</v>
      </c>
      <c r="D30" s="32" t="s">
        <v>18</v>
      </c>
      <c r="E30" s="44" t="s">
        <v>0</v>
      </c>
      <c r="F30" s="32" t="s">
        <v>18</v>
      </c>
      <c r="G30" s="32" t="s">
        <v>58</v>
      </c>
      <c r="H30" s="32" t="s">
        <v>18</v>
      </c>
      <c r="I30" s="74"/>
      <c r="J30" s="87"/>
      <c r="K30" s="87"/>
      <c r="L30" s="87"/>
    </row>
    <row r="31" spans="1:12">
      <c r="B31" s="31" t="str">
        <f>B19</f>
        <v>Loonkosten</v>
      </c>
      <c r="C31" s="133">
        <f>'Samenvattend overzicht'!H21</f>
        <v>0</v>
      </c>
      <c r="D31" s="30">
        <f>IF(C$33=0,0,C31/C$33)</f>
        <v>0</v>
      </c>
      <c r="E31" s="133">
        <f ca="1">'Samenvattend overzicht'!I21</f>
        <v>0</v>
      </c>
      <c r="F31" s="30">
        <f ca="1">IF(E$33=0,0,E31/E$33)</f>
        <v>0</v>
      </c>
      <c r="G31" s="133">
        <f ca="1">'Samenvattend overzicht'!J21</f>
        <v>0</v>
      </c>
      <c r="H31" s="30">
        <f ca="1">IF(G$33=0,0,G31/G$33)</f>
        <v>0</v>
      </c>
      <c r="I31" s="75"/>
      <c r="J31" s="91">
        <f t="shared" ref="J31:J32" ca="1" si="13">C31-E31-G31</f>
        <v>0</v>
      </c>
      <c r="K31" s="91"/>
      <c r="L31" s="91"/>
    </row>
    <row r="32" spans="1:12">
      <c r="B32" s="26" t="str">
        <f>B20</f>
        <v xml:space="preserve">Materiële kosten </v>
      </c>
      <c r="C32" s="134">
        <f>'Samenvattend overzicht'!H22</f>
        <v>0</v>
      </c>
      <c r="D32" s="25">
        <f>IF(C$33=0,0,C32/C$33)</f>
        <v>0</v>
      </c>
      <c r="E32" s="134">
        <f>'Samenvattend overzicht'!I22</f>
        <v>0</v>
      </c>
      <c r="F32" s="25">
        <f ca="1">IF(E$33=0,0,E32/E$33)</f>
        <v>0</v>
      </c>
      <c r="G32" s="134">
        <f>'Samenvattend overzicht'!J22</f>
        <v>0</v>
      </c>
      <c r="H32" s="25">
        <f ca="1">IF(G$33=0,0,G32/G$33)</f>
        <v>0</v>
      </c>
      <c r="I32" s="75"/>
      <c r="J32" s="91">
        <f t="shared" si="13"/>
        <v>0</v>
      </c>
      <c r="K32" s="91"/>
      <c r="L32" s="91"/>
    </row>
    <row r="33" spans="1:15">
      <c r="B33" s="33" t="s">
        <v>1</v>
      </c>
      <c r="C33" s="137">
        <f>SUM(C31:C32)</f>
        <v>0</v>
      </c>
      <c r="D33" s="25">
        <f>IF(C$33=0,0,C33/C$33)</f>
        <v>0</v>
      </c>
      <c r="E33" s="136">
        <f ca="1">SUM(E31:E32)</f>
        <v>0</v>
      </c>
      <c r="F33" s="25">
        <f ca="1">IF(E$33=0,0,E33/E$33)</f>
        <v>0</v>
      </c>
      <c r="G33" s="137">
        <f ca="1">SUM(G31:G32)</f>
        <v>0</v>
      </c>
      <c r="H33" s="25">
        <f ca="1">IF(G$33=0,0,G33/G$33)</f>
        <v>0</v>
      </c>
      <c r="I33" s="22"/>
      <c r="J33" s="91">
        <f ca="1">C33-E33-G33</f>
        <v>0</v>
      </c>
      <c r="K33" s="91"/>
      <c r="L33" s="91"/>
    </row>
    <row r="34" spans="1:15">
      <c r="B34" s="21"/>
      <c r="C34" s="34"/>
      <c r="D34" s="34"/>
      <c r="E34" s="38"/>
      <c r="G34" s="35"/>
      <c r="H34" s="35"/>
      <c r="I34" s="37"/>
      <c r="J34" s="89"/>
      <c r="K34" s="89"/>
      <c r="L34" s="89"/>
    </row>
    <row r="35" spans="1:15">
      <c r="B35" s="37"/>
      <c r="C35" s="37"/>
      <c r="D35" s="37"/>
      <c r="E35" s="37"/>
      <c r="F35" s="37"/>
      <c r="G35" s="37"/>
      <c r="H35" s="37"/>
      <c r="I35" s="37"/>
      <c r="J35" s="89"/>
      <c r="K35" s="89"/>
      <c r="L35" s="89"/>
    </row>
    <row r="36" spans="1:15">
      <c r="B36" s="360" t="s">
        <v>45</v>
      </c>
      <c r="C36" s="361"/>
      <c r="D36" s="361"/>
      <c r="E36" s="361"/>
      <c r="F36" s="361"/>
      <c r="G36" s="361"/>
      <c r="H36" s="362"/>
      <c r="I36" s="37"/>
      <c r="J36" s="89"/>
    </row>
    <row r="37" spans="1:15">
      <c r="B37" s="108" t="s">
        <v>52</v>
      </c>
      <c r="C37" s="32" t="s">
        <v>19</v>
      </c>
      <c r="D37" s="32" t="s">
        <v>18</v>
      </c>
      <c r="E37" s="44" t="s">
        <v>0</v>
      </c>
      <c r="F37" s="32" t="s">
        <v>18</v>
      </c>
      <c r="G37" s="32" t="s">
        <v>35</v>
      </c>
      <c r="H37" s="32" t="s">
        <v>18</v>
      </c>
      <c r="I37" s="37"/>
      <c r="J37" s="89"/>
      <c r="K37" s="84" t="s">
        <v>46</v>
      </c>
    </row>
    <row r="38" spans="1:15">
      <c r="B38" s="29" t="s">
        <v>36</v>
      </c>
      <c r="C38" s="133">
        <f ca="1">C26</f>
        <v>0</v>
      </c>
      <c r="D38" s="28">
        <f ca="1">IF(C$28=0,0,C38/C$40)</f>
        <v>0</v>
      </c>
      <c r="E38" s="133">
        <f ca="1">C38-G38</f>
        <v>0</v>
      </c>
      <c r="F38" s="28">
        <f ca="1">IF(E$28=0,0,E38/E$40)</f>
        <v>0</v>
      </c>
      <c r="G38" s="133">
        <f ca="1">G26</f>
        <v>0</v>
      </c>
      <c r="H38" s="28">
        <f ca="1">IF(G$28=0,0,G38/G$40)</f>
        <v>0</v>
      </c>
      <c r="I38" s="37"/>
      <c r="J38" s="91">
        <f t="shared" ref="J38:J39" ca="1" si="14">C38-E38-G38</f>
        <v>0</v>
      </c>
      <c r="K38" s="91"/>
      <c r="L38" s="91"/>
      <c r="N38" s="66" t="s">
        <v>83</v>
      </c>
      <c r="O38" s="67"/>
    </row>
    <row r="39" spans="1:15">
      <c r="B39" s="106" t="s">
        <v>82</v>
      </c>
      <c r="C39" s="139">
        <f ca="1">C27</f>
        <v>0</v>
      </c>
      <c r="D39" s="24">
        <f ca="1">IF(C$28=0,0,C39/C$40)</f>
        <v>0</v>
      </c>
      <c r="E39" s="134">
        <f ca="1">C39-G39</f>
        <v>0</v>
      </c>
      <c r="F39" s="24">
        <f ca="1">IF(E$28=0,0,E39/E$40)</f>
        <v>0</v>
      </c>
      <c r="G39" s="139">
        <f ca="1">G27</f>
        <v>0</v>
      </c>
      <c r="H39" s="24">
        <f ca="1">IF(G$28=0,0,G39/G$40)</f>
        <v>0</v>
      </c>
      <c r="I39" s="37"/>
      <c r="J39" s="91">
        <f t="shared" ca="1" si="14"/>
        <v>0</v>
      </c>
      <c r="K39" s="96">
        <f ca="1">H39</f>
        <v>0</v>
      </c>
      <c r="L39" s="96"/>
      <c r="N39" s="68" t="str">
        <f>CONCATENATE("maximaal ",Voorblad!$F$61)</f>
        <v>maximaal 25%</v>
      </c>
      <c r="O39" s="69"/>
    </row>
    <row r="40" spans="1:15">
      <c r="B40" s="36" t="s">
        <v>1</v>
      </c>
      <c r="C40" s="135">
        <f t="shared" ref="C40" ca="1" si="15">SUM(C38:C39)</f>
        <v>0</v>
      </c>
      <c r="D40" s="25">
        <f ca="1">IF(C$28=0,0,C40/C$40)</f>
        <v>0</v>
      </c>
      <c r="E40" s="135">
        <f t="shared" ref="E40" ca="1" si="16">SUM(E38:E39)</f>
        <v>0</v>
      </c>
      <c r="F40" s="25">
        <f ca="1">IF(E$28=0,0,E40/E$40)</f>
        <v>0</v>
      </c>
      <c r="G40" s="136">
        <f t="shared" ref="G40" ca="1" si="17">SUM(G38:G39)</f>
        <v>0</v>
      </c>
      <c r="H40" s="25">
        <f ca="1">IF(G$28=0,0,G40/G$40)</f>
        <v>0</v>
      </c>
      <c r="I40" s="37"/>
      <c r="J40" s="91">
        <f ca="1">C40-E40-G40</f>
        <v>0</v>
      </c>
      <c r="K40" s="91"/>
      <c r="L40" s="91"/>
    </row>
    <row r="41" spans="1:15">
      <c r="A41" s="23"/>
      <c r="B41" s="51"/>
      <c r="C41" s="83"/>
      <c r="D41" s="51"/>
      <c r="E41" s="51"/>
      <c r="F41" s="51"/>
      <c r="G41" s="51"/>
      <c r="H41" s="51"/>
      <c r="I41" s="52"/>
      <c r="N41" s="92" t="s">
        <v>35</v>
      </c>
      <c r="O41" s="93"/>
    </row>
    <row r="42" spans="1:15">
      <c r="B42" s="108" t="s">
        <v>61</v>
      </c>
      <c r="C42" s="32" t="s">
        <v>19</v>
      </c>
      <c r="D42" s="32" t="s">
        <v>18</v>
      </c>
      <c r="E42" s="44" t="s">
        <v>0</v>
      </c>
      <c r="F42" s="32" t="s">
        <v>18</v>
      </c>
      <c r="G42" s="81" t="s">
        <v>35</v>
      </c>
      <c r="H42" s="32" t="s">
        <v>18</v>
      </c>
      <c r="I42" s="37"/>
      <c r="J42" s="89"/>
      <c r="K42" s="96">
        <f>H45</f>
        <v>0</v>
      </c>
      <c r="L42" s="96"/>
      <c r="N42" s="68" t="str">
        <f>CONCATENATE("maximaal ",Voorblad!$F$60," van de totale projectkosten")</f>
        <v>maximaal geen van de totale projectkosten</v>
      </c>
      <c r="O42" s="95"/>
    </row>
    <row r="43" spans="1:15">
      <c r="B43" s="31" t="str">
        <f>B31</f>
        <v>Loonkosten</v>
      </c>
      <c r="C43" s="133">
        <f>C31</f>
        <v>0</v>
      </c>
      <c r="D43" s="30">
        <f>IF(C$33=0,0,C43/C$45)</f>
        <v>0</v>
      </c>
      <c r="E43" s="133">
        <f ca="1">C43-G43</f>
        <v>0</v>
      </c>
      <c r="F43" s="82">
        <f ca="1">IF(E$33=0,0,E43/E$45)</f>
        <v>0</v>
      </c>
      <c r="G43" s="133">
        <f ca="1">IF(G31&gt;G19,G19,G31)</f>
        <v>0</v>
      </c>
      <c r="H43" s="79">
        <f ca="1">IF(G$33=0,0,G43/G$45)</f>
        <v>0</v>
      </c>
      <c r="I43" s="37"/>
      <c r="J43" s="91">
        <f t="shared" ref="J43:J44" ca="1" si="18">C43-E43-G43</f>
        <v>0</v>
      </c>
      <c r="K43" s="91"/>
      <c r="L43" s="91"/>
    </row>
    <row r="44" spans="1:15">
      <c r="B44" s="26" t="str">
        <f>B32</f>
        <v xml:space="preserve">Materiële kosten </v>
      </c>
      <c r="C44" s="139">
        <f>C32</f>
        <v>0</v>
      </c>
      <c r="D44" s="25">
        <f>IF(C$33=0,0,C44/C$45)</f>
        <v>0</v>
      </c>
      <c r="E44" s="134">
        <f>C44-G44</f>
        <v>0</v>
      </c>
      <c r="F44" s="65">
        <f ca="1">IF(E$33=0,0,E44/E$45)</f>
        <v>0</v>
      </c>
      <c r="G44" s="134">
        <f>IF(G32&gt;G20,G20,G32)</f>
        <v>0</v>
      </c>
      <c r="H44" s="80">
        <f ca="1">IF(G$33=0,0,G44/G$45)</f>
        <v>0</v>
      </c>
      <c r="I44" s="37"/>
      <c r="J44" s="91">
        <f t="shared" si="18"/>
        <v>0</v>
      </c>
      <c r="K44" s="91"/>
      <c r="L44" s="91"/>
      <c r="N44" s="92" t="s">
        <v>35</v>
      </c>
      <c r="O44" s="93"/>
    </row>
    <row r="45" spans="1:15">
      <c r="B45" s="33" t="s">
        <v>1</v>
      </c>
      <c r="C45" s="137">
        <f>SUM(C43:C44)</f>
        <v>0</v>
      </c>
      <c r="D45" s="25">
        <f>IF(C$33=0,0,C45/C$45)</f>
        <v>0</v>
      </c>
      <c r="E45" s="136">
        <f ca="1">SUM(E43:E44)</f>
        <v>0</v>
      </c>
      <c r="F45" s="25">
        <f>IF(C$33=0,0,E45/C$45)</f>
        <v>0</v>
      </c>
      <c r="G45" s="138">
        <f ca="1">SUM(G43:G44)</f>
        <v>0</v>
      </c>
      <c r="H45" s="25">
        <f>IF(C$33=0,0,G45/C$45)</f>
        <v>0</v>
      </c>
      <c r="I45" s="37"/>
      <c r="J45" s="91">
        <f ca="1">C45-E45-G45</f>
        <v>0</v>
      </c>
      <c r="K45" s="97">
        <f ca="1">G45</f>
        <v>0</v>
      </c>
      <c r="L45" s="97"/>
      <c r="N45" s="94" t="str">
        <f>CONCATENATE("maximaal € ",Voorblad!$F$59)</f>
        <v>maximaal € 200.000</v>
      </c>
      <c r="O45" s="95"/>
    </row>
    <row r="46" spans="1:15">
      <c r="B46" s="37"/>
      <c r="C46" s="37"/>
      <c r="D46" s="37"/>
      <c r="E46" s="37"/>
      <c r="F46" s="37"/>
      <c r="G46" s="37"/>
      <c r="H46" s="37"/>
      <c r="I46" s="37"/>
      <c r="J46" s="89"/>
      <c r="K46" s="89"/>
      <c r="L46" s="89"/>
    </row>
    <row r="47" spans="1:15">
      <c r="B47" s="132" t="s">
        <v>64</v>
      </c>
      <c r="C47" s="37"/>
      <c r="D47" s="37"/>
      <c r="E47" s="37"/>
      <c r="F47" s="37"/>
      <c r="G47" s="37"/>
      <c r="H47" s="37"/>
      <c r="I47" s="37"/>
      <c r="J47" s="146" t="s">
        <v>76</v>
      </c>
      <c r="K47" s="144">
        <f ca="1">G21</f>
        <v>0</v>
      </c>
      <c r="L47" s="144"/>
      <c r="M47" s="141"/>
      <c r="N47" s="93"/>
    </row>
    <row r="48" spans="1:15">
      <c r="B48" s="37"/>
      <c r="C48" s="37"/>
      <c r="D48" s="37"/>
      <c r="E48" s="37"/>
      <c r="F48" s="37"/>
      <c r="G48" s="37"/>
      <c r="H48" s="37"/>
      <c r="I48" s="37"/>
      <c r="J48" s="147" t="s">
        <v>58</v>
      </c>
      <c r="K48" s="145">
        <f ca="1">G33</f>
        <v>0</v>
      </c>
      <c r="L48" s="145"/>
      <c r="M48" s="105"/>
      <c r="N48" s="142"/>
    </row>
    <row r="49" spans="2:14">
      <c r="B49" s="37"/>
      <c r="C49" s="37"/>
      <c r="D49" s="37"/>
      <c r="E49" s="37"/>
      <c r="F49" s="37"/>
      <c r="G49" s="37"/>
      <c r="H49" s="37"/>
      <c r="I49" s="37"/>
      <c r="J49" s="147" t="s">
        <v>77</v>
      </c>
      <c r="K49" s="145">
        <f ca="1">G45</f>
        <v>0</v>
      </c>
      <c r="L49" s="145"/>
      <c r="M49" s="105"/>
      <c r="N49" s="142" t="str">
        <f ca="1">IF(K49&gt;K47,"vastgestelde subsidie hoger dan toegekende subsidie","akkoord")</f>
        <v>akkoord</v>
      </c>
    </row>
    <row r="50" spans="2:14">
      <c r="B50" s="73"/>
      <c r="C50" s="37"/>
      <c r="D50" s="37"/>
      <c r="F50" s="98" t="s">
        <v>48</v>
      </c>
      <c r="G50" s="100">
        <f ca="1">ROUND(G45,0)</f>
        <v>0</v>
      </c>
      <c r="H50" s="37"/>
      <c r="I50" s="37"/>
      <c r="J50" s="147" t="s">
        <v>78</v>
      </c>
      <c r="K50" s="145">
        <f ca="1">E45</f>
        <v>0</v>
      </c>
      <c r="L50" s="145"/>
      <c r="M50" s="105"/>
      <c r="N50" s="142"/>
    </row>
    <row r="51" spans="2:14">
      <c r="B51" s="37"/>
      <c r="C51" s="37"/>
      <c r="D51" s="37"/>
      <c r="F51" s="98"/>
      <c r="G51" s="37"/>
      <c r="H51" s="37"/>
      <c r="I51" s="37"/>
      <c r="J51" s="148" t="s">
        <v>84</v>
      </c>
      <c r="K51" s="149">
        <f ca="1">G40</f>
        <v>0</v>
      </c>
      <c r="L51" s="149"/>
      <c r="M51" s="143"/>
      <c r="N51" s="95" t="str">
        <f ca="1">IF(K51&lt;&gt;K49,"vastgestelde subsidiebedragen komen niet overeen","akkoord")</f>
        <v>akkoord</v>
      </c>
    </row>
    <row r="52" spans="2:14">
      <c r="B52" s="37"/>
      <c r="C52" s="37"/>
      <c r="D52" s="37"/>
      <c r="F52" s="98" t="s">
        <v>47</v>
      </c>
      <c r="G52" s="100">
        <f ca="1">0.85*G21</f>
        <v>0</v>
      </c>
      <c r="H52" s="37"/>
      <c r="I52" s="37"/>
      <c r="J52" s="89"/>
      <c r="K52" s="89"/>
      <c r="L52" s="89"/>
    </row>
    <row r="53" spans="2:14">
      <c r="B53" s="37"/>
      <c r="C53" s="37"/>
      <c r="D53" s="37"/>
      <c r="F53" s="98"/>
      <c r="G53" s="37"/>
      <c r="H53" s="37"/>
      <c r="I53" s="37"/>
      <c r="J53" s="89"/>
      <c r="K53" s="89"/>
      <c r="L53" s="89"/>
    </row>
    <row r="54" spans="2:14">
      <c r="B54" s="37"/>
      <c r="C54" s="37"/>
      <c r="D54" s="37"/>
      <c r="F54" s="98" t="str">
        <f ca="1">IF(G50-G52&lt;0,"Te vorderen: ","Nog te betalen: ")</f>
        <v xml:space="preserve">Nog te betalen: </v>
      </c>
      <c r="G54" s="100">
        <f ca="1">IF(G50&lt;G52,G52-G50,G50-G52)</f>
        <v>0</v>
      </c>
      <c r="H54" s="37"/>
      <c r="I54" s="37"/>
      <c r="J54" s="89"/>
      <c r="K54" s="89"/>
      <c r="L54" s="89"/>
    </row>
    <row r="55" spans="2:14">
      <c r="B55" s="37"/>
      <c r="C55" s="37"/>
      <c r="D55" s="37"/>
      <c r="E55" s="37"/>
      <c r="F55" s="37"/>
      <c r="G55" s="37"/>
      <c r="H55" s="37"/>
      <c r="I55" s="37"/>
      <c r="J55" s="89"/>
      <c r="K55" s="89"/>
      <c r="L55" s="89"/>
    </row>
    <row r="56" spans="2:14" ht="12.75" customHeight="1">
      <c r="B56" s="37"/>
      <c r="C56" s="56"/>
      <c r="D56" s="56"/>
      <c r="E56" s="37"/>
      <c r="F56" s="98" t="s">
        <v>173</v>
      </c>
      <c r="G56" s="100">
        <f ca="1">G21-G50</f>
        <v>0</v>
      </c>
      <c r="H56" s="23"/>
      <c r="I56" s="23"/>
      <c r="J56" s="90"/>
      <c r="K56" s="90"/>
      <c r="L56" s="90"/>
    </row>
    <row r="60" spans="2:14" s="105" customFormat="1">
      <c r="B60" s="109"/>
      <c r="D60" s="350"/>
      <c r="E60" s="350"/>
      <c r="J60" s="87"/>
      <c r="K60" s="87"/>
      <c r="L60" s="87"/>
    </row>
    <row r="62" spans="2:14">
      <c r="B62" s="37"/>
      <c r="C62" s="37"/>
      <c r="D62" s="37"/>
      <c r="E62" s="37"/>
      <c r="G62" s="37"/>
    </row>
    <row r="63" spans="2:14">
      <c r="B63" s="128"/>
      <c r="C63" s="37"/>
      <c r="D63" s="37"/>
      <c r="E63" s="37"/>
      <c r="G63" s="37"/>
    </row>
    <row r="64" spans="2:14">
      <c r="B64" s="37"/>
      <c r="C64" s="37"/>
      <c r="D64" s="37"/>
      <c r="E64" s="37"/>
      <c r="G64" s="37"/>
    </row>
    <row r="65" spans="2:12">
      <c r="B65" s="37"/>
      <c r="C65" s="37"/>
      <c r="D65" s="37"/>
      <c r="G65" s="37"/>
    </row>
    <row r="72" spans="2:12">
      <c r="C72" s="102"/>
      <c r="G72" s="107"/>
      <c r="J72" s="27"/>
      <c r="K72" s="27"/>
      <c r="L72" s="107"/>
    </row>
    <row r="73" spans="2:12">
      <c r="B73" s="103"/>
      <c r="C73" s="104"/>
      <c r="E73" s="107"/>
      <c r="J73" s="27"/>
      <c r="K73" s="27"/>
      <c r="L73" s="107"/>
    </row>
    <row r="80" spans="2:12">
      <c r="H80" s="76" t="s">
        <v>56</v>
      </c>
      <c r="J80" s="27"/>
      <c r="K80" s="27"/>
      <c r="L80" s="107"/>
    </row>
  </sheetData>
  <sheetProtection algorithmName="SHA-512" hashValue="ZiTUXfgz1GNkYIkknNhXWYJvJQPVKBT61mgLgWR28PSJ6DfI/BtR8hmB4myKR3rkC0OFi1Pt+4v3oXVFXTn6mg==" saltValue="plduHIa3Wrrv4LThjWw81A==" spinCount="100000" sheet="1" objects="1" scenarios="1"/>
  <mergeCells count="4">
    <mergeCell ref="D60:E60"/>
    <mergeCell ref="B12:H12"/>
    <mergeCell ref="B24:H24"/>
    <mergeCell ref="B36:H36"/>
  </mergeCells>
  <conditionalFormatting sqref="K39:L39">
    <cfRule type="cellIs" dxfId="89" priority="8" operator="greaterThan">
      <formula>0.25</formula>
    </cfRule>
  </conditionalFormatting>
  <conditionalFormatting sqref="K42:L42">
    <cfRule type="cellIs" dxfId="88" priority="7" operator="greaterThan">
      <formula>0.5</formula>
    </cfRule>
  </conditionalFormatting>
  <conditionalFormatting sqref="K45:L45">
    <cfRule type="cellIs" dxfId="87" priority="6" operator="greaterThan">
      <formula>300000.49</formula>
    </cfRule>
  </conditionalFormatting>
  <pageMargins left="0.23622047244094491" right="0.23622047244094491" top="0.15748031496062992" bottom="0.15748031496062992" header="0.31496062992125984" footer="0.31496062992125984"/>
  <pageSetup paperSize="9" scale="75" orientation="portrait" r:id="rId1"/>
  <ignoredErrors>
    <ignoredError sqref="B55:J55 B54:D54 H54:J54 B51:D53 B43:B44 E44 C42:J42 R36:S36 B17:H17 B14 E16 D15:D16 P19:S24 R28:V35 B21:I21 B22:H23 I22:J23 M26:Q37 F16:I16 M51 M42:M45 O44:S45 P42:S43 M15:N16 M19:O25 B45:C45 I34:J37 C25:F25 B33:I33 B34:H35 D26 B29:J29 B36:H36 B40:C40 J31:J33 J26:J28 C37:H37 M46:S47 B46:J46 G51:I51 C38 I39:J39 G38:G39 H50:I50 B16:C16 B28:I28 D27 C39 I24 G53:J53 H52:J52 E38 E39 E40 E43 E45 G40 G44 G45 I38:J38 I40:J40 I43 I44 I45 H25:J25 C30:F30 H30:J30 C50:D50 C47:I47 M50 O50:S50 O51:S51 C18:H18 F15 H15:I15 B19 D19 B20 D20 F19 F20 H19:I19 H20:I20 B31 D31 B32 D32 F26 F27 F31 F32 H26:I26 H27:I27 H31:I31 H32:I3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Samenvatting printen">
                <anchor moveWithCells="1">
                  <from>
                    <xdr:col>14</xdr:col>
                    <xdr:colOff>485775</xdr:colOff>
                    <xdr:row>0</xdr:row>
                    <xdr:rowOff>171450</xdr:rowOff>
                  </from>
                  <to>
                    <xdr:col>14</xdr:col>
                    <xdr:colOff>790575</xdr:colOff>
                    <xdr:row>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4D9"/>
  </sheetPr>
  <dimension ref="A1:Q48"/>
  <sheetViews>
    <sheetView showGridLines="0" zoomScale="85" zoomScaleNormal="85" workbookViewId="0">
      <selection activeCell="C3" sqref="C3:H3"/>
    </sheetView>
  </sheetViews>
  <sheetFormatPr defaultColWidth="9.140625" defaultRowHeight="12.75"/>
  <cols>
    <col min="1" max="1" width="1.7109375" style="37" customWidth="1"/>
    <col min="2" max="2" width="23" style="37" bestFit="1" customWidth="1"/>
    <col min="3" max="3" width="10.85546875" style="37" customWidth="1"/>
    <col min="4" max="4" width="8.5703125" style="37" customWidth="1"/>
    <col min="5" max="5" width="17.5703125" style="37" customWidth="1"/>
    <col min="6" max="6" width="13.85546875" style="37" customWidth="1"/>
    <col min="7" max="7" width="8.42578125" style="37" bestFit="1" customWidth="1"/>
    <col min="8" max="8" width="11.28515625" style="37" bestFit="1" customWidth="1"/>
    <col min="9" max="9" width="17.85546875" style="37" customWidth="1"/>
    <col min="10" max="10" width="16.7109375" style="37" customWidth="1"/>
    <col min="11" max="11" width="8" style="37" bestFit="1" customWidth="1"/>
    <col min="12" max="12" width="5.5703125" style="37" customWidth="1"/>
    <col min="13" max="13" width="17.42578125" style="37" customWidth="1"/>
    <col min="14" max="14" width="35.5703125" style="37" bestFit="1" customWidth="1"/>
    <col min="15" max="15" width="117.5703125" style="37" customWidth="1"/>
    <col min="16" max="16" width="106" style="37" customWidth="1"/>
    <col min="17" max="17" width="77.7109375" style="37" customWidth="1"/>
    <col min="18" max="16384" width="9.140625" style="37"/>
  </cols>
  <sheetData>
    <row r="1" spans="1:17" ht="18">
      <c r="A1" s="315" t="b">
        <f>Voorblad!$B$52</f>
        <v>1</v>
      </c>
      <c r="B1" s="316" t="s">
        <v>62</v>
      </c>
      <c r="C1" s="4"/>
      <c r="D1" s="4"/>
      <c r="E1" s="4"/>
      <c r="F1" s="4"/>
      <c r="G1" s="4"/>
      <c r="H1" s="4"/>
      <c r="I1" s="4"/>
      <c r="J1" s="315"/>
      <c r="K1" s="315"/>
      <c r="L1" s="315"/>
      <c r="M1" s="4"/>
      <c r="N1" s="4"/>
    </row>
    <row r="2" spans="1:17">
      <c r="A2" s="388" t="b">
        <f>Subsidievaststelling!P2</f>
        <v>0</v>
      </c>
      <c r="C2" s="4"/>
      <c r="D2" s="4"/>
      <c r="E2" s="4"/>
      <c r="F2" s="4"/>
      <c r="G2" s="4"/>
      <c r="H2" s="4"/>
      <c r="I2" s="4"/>
      <c r="J2" s="315"/>
      <c r="K2" s="315"/>
      <c r="L2" s="315"/>
      <c r="M2" s="4"/>
      <c r="N2" s="4"/>
    </row>
    <row r="3" spans="1:17">
      <c r="A3" s="315"/>
      <c r="B3" s="140" t="s">
        <v>66</v>
      </c>
      <c r="C3" s="364" t="s">
        <v>67</v>
      </c>
      <c r="D3" s="365"/>
      <c r="E3" s="365"/>
      <c r="F3" s="365"/>
      <c r="G3" s="365"/>
      <c r="H3" s="366"/>
      <c r="I3" s="4"/>
      <c r="J3" s="315"/>
      <c r="K3" s="315"/>
      <c r="L3" s="315"/>
      <c r="M3" s="4"/>
      <c r="N3" s="4"/>
    </row>
    <row r="4" spans="1:17">
      <c r="B4" s="140" t="str">
        <f>IF(A2=TRUE,"Penvoerder","Aanvrager")</f>
        <v>Aanvrager</v>
      </c>
      <c r="C4" s="364" t="s">
        <v>155</v>
      </c>
      <c r="D4" s="365"/>
      <c r="E4" s="365"/>
      <c r="F4" s="365"/>
      <c r="G4" s="365"/>
      <c r="H4" s="366"/>
    </row>
    <row r="5" spans="1:17" ht="12.75" customHeight="1">
      <c r="B5" s="140" t="s">
        <v>60</v>
      </c>
      <c r="C5" s="367" t="str">
        <f>CONCATENATE(Voorblad!B5,", ",Voorblad!B6)</f>
        <v>Building Transformation Capacities, ronde 2023</v>
      </c>
      <c r="D5" s="368"/>
      <c r="E5" s="368"/>
      <c r="F5" s="368"/>
      <c r="G5" s="368"/>
      <c r="H5" s="369"/>
    </row>
    <row r="6" spans="1:17" ht="12.75" customHeight="1">
      <c r="B6" s="125" t="s">
        <v>44</v>
      </c>
      <c r="C6" s="190"/>
    </row>
    <row r="8" spans="1:17">
      <c r="B8" s="351" t="s">
        <v>2</v>
      </c>
      <c r="C8" s="351"/>
      <c r="D8" s="281"/>
      <c r="E8" s="352" t="s">
        <v>113</v>
      </c>
      <c r="F8" s="351"/>
      <c r="G8" s="353"/>
      <c r="H8" s="281" t="s">
        <v>28</v>
      </c>
      <c r="I8" s="352" t="s">
        <v>121</v>
      </c>
      <c r="J8" s="351"/>
      <c r="K8" s="351"/>
      <c r="M8" s="317" t="s">
        <v>70</v>
      </c>
      <c r="N8" s="318"/>
      <c r="O8" s="319" t="s">
        <v>71</v>
      </c>
      <c r="P8" s="320" t="s">
        <v>142</v>
      </c>
      <c r="Q8" s="320"/>
    </row>
    <row r="9" spans="1:17" ht="25.5">
      <c r="B9" s="244" t="s">
        <v>120</v>
      </c>
      <c r="C9" s="244" t="s">
        <v>123</v>
      </c>
      <c r="D9" s="302" t="s">
        <v>127</v>
      </c>
      <c r="E9" s="245" t="s">
        <v>124</v>
      </c>
      <c r="F9" s="246" t="s">
        <v>58</v>
      </c>
      <c r="G9" s="307" t="s">
        <v>128</v>
      </c>
      <c r="H9" s="305" t="s">
        <v>125</v>
      </c>
      <c r="I9" s="245" t="s">
        <v>126</v>
      </c>
      <c r="J9" s="246" t="s">
        <v>122</v>
      </c>
      <c r="K9" s="303" t="s">
        <v>129</v>
      </c>
      <c r="M9" s="109" t="s">
        <v>66</v>
      </c>
      <c r="N9" s="109" t="str">
        <f>C3</f>
        <v>Titel van het project</v>
      </c>
      <c r="O9" s="109" t="str">
        <f>IF(C3="Titel van het project","nog niet ingevuld","✔ ingevuld")</f>
        <v>nog niet ingevuld</v>
      </c>
      <c r="P9" s="37" t="s">
        <v>141</v>
      </c>
    </row>
    <row r="10" spans="1:17">
      <c r="B10" s="247" t="s">
        <v>52</v>
      </c>
      <c r="C10" s="248"/>
      <c r="D10" s="247"/>
      <c r="E10" s="249"/>
      <c r="F10" s="250"/>
      <c r="G10" s="308"/>
      <c r="H10" s="306"/>
      <c r="I10" s="251"/>
      <c r="J10" s="252"/>
      <c r="K10" s="253"/>
      <c r="M10" s="109" t="s">
        <v>75</v>
      </c>
      <c r="N10" s="109" t="str">
        <f>C4</f>
        <v>Naam van de hogeschool</v>
      </c>
      <c r="O10" s="109" t="str">
        <f>IF(C4="Naam van de hogeschool","nog niet ingevuld","✔ ingevuld")</f>
        <v>nog niet ingevuld</v>
      </c>
    </row>
    <row r="11" spans="1:17">
      <c r="B11" s="254" t="s">
        <v>36</v>
      </c>
      <c r="C11" s="253">
        <f ca="1">Dekking!E6</f>
        <v>0</v>
      </c>
      <c r="D11" s="255">
        <f ca="1">IF(Tabel5[[#This Row],[Bedragb]]=0,0,Tabel5[[#This Row],[Bedragb]]/C13*100)</f>
        <v>0</v>
      </c>
      <c r="E11" s="256">
        <f ca="1">Dekking!F6+Dekking!G6</f>
        <v>0</v>
      </c>
      <c r="F11" s="253">
        <f ca="1">Dekking!H6</f>
        <v>0</v>
      </c>
      <c r="G11" s="309">
        <f ca="1">IF(F13=0,0,Tabel5[[#This Row],[Gevraagde subsidie]]/F13*100)</f>
        <v>0</v>
      </c>
      <c r="H11" s="253">
        <f ca="1">SUM(Dekking!M6)</f>
        <v>0</v>
      </c>
      <c r="I11" s="256">
        <f ca="1">Dekking!N6+Dekking!O6</f>
        <v>0</v>
      </c>
      <c r="J11" s="253">
        <f ca="1">Dekking!P6</f>
        <v>0</v>
      </c>
      <c r="K11" s="255">
        <f ca="1">IF(J13=0,0,Tabel5[[#This Row],[Gerealiseerde subsidie]]/J13*100)</f>
        <v>0</v>
      </c>
      <c r="M11" s="109" t="s">
        <v>19</v>
      </c>
      <c r="N11" s="321">
        <f ca="1">C13</f>
        <v>0</v>
      </c>
      <c r="O11" s="109" t="str">
        <f ca="1">IF(C13=C23,"✔ de optelling klopt","de opgevoerde kosten van de organisaties komen niet overeen met de opgevoerde kosten in de werkpakketten en materiële kosten")</f>
        <v>✔ de optelling klopt</v>
      </c>
      <c r="P11" s="37" t="s">
        <v>150</v>
      </c>
    </row>
    <row r="12" spans="1:17" ht="13.5" thickBot="1">
      <c r="B12" s="257" t="str">
        <f ca="1">CONCATENATE(PROPER(Voorblad!$F$64),IF(Tabel5[[#This Row],[Gevraagde subsidie]]&lt;0,"*",""))</f>
        <v>Consortiumpartners</v>
      </c>
      <c r="C12" s="258">
        <f ca="1">SUM(Dekking!E7:E14)</f>
        <v>0</v>
      </c>
      <c r="D12" s="259">
        <f ca="1">IF(Tabel5[[#This Row],[Bedragb]]=0,0,Tabel5[[#This Row],[Bedragb]]/C13*100)</f>
        <v>0</v>
      </c>
      <c r="E12" s="260">
        <f ca="1">SUM(Dekking!F7:F14)+SUM(Dekking!G7:G14)</f>
        <v>0</v>
      </c>
      <c r="F12" s="258">
        <f ca="1">SUM(Dekking!H7:H14)</f>
        <v>0</v>
      </c>
      <c r="G12" s="310">
        <f ca="1">IF(F13=0,0,Tabel5[[#This Row],[Gevraagde subsidie]]/F13*100)</f>
        <v>0</v>
      </c>
      <c r="H12" s="258">
        <f ca="1">SUM(Dekking!M7:M14)</f>
        <v>0</v>
      </c>
      <c r="I12" s="260">
        <f ca="1">SUM(Dekking!N7:O14)</f>
        <v>0</v>
      </c>
      <c r="J12" s="258">
        <f ca="1">SUM(Dekking!P7:P14)</f>
        <v>0</v>
      </c>
      <c r="K12" s="259">
        <f ca="1">IF(J13=0,0,Tabel5[[#This Row],[Gerealiseerde subsidie]]/J13*100)</f>
        <v>0</v>
      </c>
      <c r="M12" s="109" t="s">
        <v>0</v>
      </c>
      <c r="N12" s="321">
        <f ca="1">SUM(E11+E12)</f>
        <v>0</v>
      </c>
      <c r="O12" s="109"/>
    </row>
    <row r="13" spans="1:17" ht="21.75" customHeight="1" thickTop="1">
      <c r="B13" s="261" t="s">
        <v>19</v>
      </c>
      <c r="C13" s="262">
        <f ca="1">C11+C12</f>
        <v>0</v>
      </c>
      <c r="D13" s="262"/>
      <c r="E13" s="263">
        <f ca="1">SUM(E11+E12)</f>
        <v>0</v>
      </c>
      <c r="F13" s="264">
        <f ca="1">F11+F12</f>
        <v>0</v>
      </c>
      <c r="G13" s="311"/>
      <c r="H13" s="264">
        <f ca="1">SUM(H11:H12)</f>
        <v>0</v>
      </c>
      <c r="I13" s="263">
        <f ca="1">I11+I12</f>
        <v>0</v>
      </c>
      <c r="J13" s="264">
        <f t="shared" ref="J13" ca="1" si="0">J11+J12</f>
        <v>0</v>
      </c>
      <c r="K13" s="266"/>
      <c r="M13" s="109" t="s">
        <v>72</v>
      </c>
      <c r="N13" s="321">
        <f ca="1">Tabel5[[#This Row],[Gevraagde subsidie]]</f>
        <v>0</v>
      </c>
      <c r="O13" s="322" t="str">
        <f ca="1">IF(N13&lt;=Voorblad!$G$59,CONCATENATE("✔ het aangevraagde subsidiebedrag is niet hoger dan € ",Voorblad!F59),CONCATENATE("het aangevraagde subsidiebedrag is hoger dan € ",Voorblad!F59))</f>
        <v>✔ het aangevraagde subsidiebedrag is niet hoger dan € 200.000</v>
      </c>
    </row>
    <row r="14" spans="1:17">
      <c r="B14" s="267" t="s">
        <v>26</v>
      </c>
      <c r="C14" s="268"/>
      <c r="D14" s="268"/>
      <c r="E14" s="269"/>
      <c r="F14" s="265"/>
      <c r="G14" s="311"/>
      <c r="H14" s="265"/>
      <c r="I14" s="269"/>
      <c r="J14" s="265"/>
      <c r="K14" s="266"/>
      <c r="M14" s="109" t="s">
        <v>73</v>
      </c>
      <c r="N14" s="323">
        <f ca="1">IF(C13=0,0,IF(Voorblad!$F$63="totale kosten",IF(C13=0,0,E13/C13),E13/F13))</f>
        <v>0</v>
      </c>
      <c r="O14" s="109"/>
    </row>
    <row r="15" spans="1:17">
      <c r="B15" s="254" t="str">
        <f ca="1">'Werkpakket 1'!$A$4</f>
        <v>Werkpakket 1</v>
      </c>
      <c r="C15" s="253">
        <f>'Werkpakket 1'!H10</f>
        <v>0</v>
      </c>
      <c r="D15" s="253"/>
      <c r="E15" s="256"/>
      <c r="F15" s="253"/>
      <c r="G15" s="312"/>
      <c r="H15" s="253">
        <f>'Werkpakket 1'!L10</f>
        <v>0</v>
      </c>
      <c r="I15" s="256"/>
      <c r="J15" s="253"/>
      <c r="K15" s="266"/>
      <c r="M15" s="109" t="s">
        <v>25</v>
      </c>
      <c r="N15" s="323">
        <f>IF(C23=0,0,C20/C23)</f>
        <v>0</v>
      </c>
      <c r="O15" s="109" t="str">
        <f>IF(N15&lt;=0.1,"✔ er wordt 10% of minder van de totale kosten besteed aan projectmanagement","maximaal 10% van de totale kosten mag aan projectmanagement worden besteed")</f>
        <v>✔ er wordt 10% of minder van de totale kosten besteed aan projectmanagement</v>
      </c>
    </row>
    <row r="16" spans="1:17">
      <c r="B16" s="254" t="str">
        <f ca="1">'Werkpakket 2'!$A$4</f>
        <v>Werkpakket 2</v>
      </c>
      <c r="C16" s="253">
        <f>'Werkpakket 2'!H10</f>
        <v>0</v>
      </c>
      <c r="D16" s="253"/>
      <c r="E16" s="256"/>
      <c r="F16" s="253"/>
      <c r="G16" s="312"/>
      <c r="H16" s="253">
        <f>'Werkpakket 2'!L10</f>
        <v>0</v>
      </c>
      <c r="I16" s="256"/>
      <c r="J16" s="253"/>
      <c r="K16" s="266"/>
      <c r="M16" s="109" t="str">
        <f>PROPER(Voorblad!$F$64)</f>
        <v>Consortiumpartners</v>
      </c>
      <c r="N16" s="323">
        <f ca="1">IF(F13=0,0,F12/F13)</f>
        <v>0</v>
      </c>
      <c r="O16" s="109" t="str">
        <f ca="1">IF(N16&lt;=0.25,CONCATENATE("✔ er wordt ",Voorblad!F61," of minder van de subsidie besteed aan kosten van ",Voorblad!F64),CONCATENATE("In totaal mag maximaal ",Voorblad!F61," van het subsidiebedrag besteed worden aan de kosten van ",Voorblad!F64))</f>
        <v>✔ er wordt 25% of minder van de subsidie besteed aan kosten van consortiumpartners</v>
      </c>
    </row>
    <row r="17" spans="2:17">
      <c r="B17" s="254" t="str">
        <f ca="1">'Werkpakket 3'!$A$4</f>
        <v>Werkpakket 3</v>
      </c>
      <c r="C17" s="253">
        <f>'Werkpakket 3'!H10</f>
        <v>0</v>
      </c>
      <c r="D17" s="253"/>
      <c r="E17" s="256"/>
      <c r="F17" s="253"/>
      <c r="G17" s="312"/>
      <c r="H17" s="253">
        <f>'Werkpakket 3'!L10</f>
        <v>0</v>
      </c>
      <c r="I17" s="256"/>
      <c r="J17" s="253"/>
      <c r="K17" s="266"/>
      <c r="M17" s="109"/>
      <c r="N17" s="109"/>
      <c r="O17" s="109"/>
    </row>
    <row r="18" spans="2:17">
      <c r="B18" s="254" t="str">
        <f ca="1">'Werkpakket 4'!$A$4</f>
        <v>Werkpakket 4</v>
      </c>
      <c r="C18" s="253">
        <f>'Werkpakket 4'!H10</f>
        <v>0</v>
      </c>
      <c r="D18" s="253"/>
      <c r="E18" s="256"/>
      <c r="F18" s="253"/>
      <c r="G18" s="312"/>
      <c r="H18" s="253">
        <f>'Werkpakket 4'!L10</f>
        <v>0</v>
      </c>
      <c r="I18" s="256"/>
      <c r="J18" s="253"/>
      <c r="K18" s="266"/>
      <c r="M18" s="324" t="s">
        <v>74</v>
      </c>
      <c r="N18" s="325"/>
      <c r="O18" s="326" t="s">
        <v>71</v>
      </c>
      <c r="P18" s="327"/>
      <c r="Q18" s="327"/>
    </row>
    <row r="19" spans="2:17">
      <c r="B19" s="254" t="str">
        <f ca="1">'Werkpakket 5'!$A$4</f>
        <v>Werkpakket 5</v>
      </c>
      <c r="C19" s="253">
        <f>'Werkpakket 5'!H10</f>
        <v>0</v>
      </c>
      <c r="D19" s="253"/>
      <c r="E19" s="256"/>
      <c r="F19" s="253"/>
      <c r="G19" s="312"/>
      <c r="H19" s="253">
        <f>'Werkpakket 5'!L10</f>
        <v>0</v>
      </c>
      <c r="I19" s="256"/>
      <c r="J19" s="253"/>
      <c r="K19" s="266"/>
      <c r="M19" s="109" t="s">
        <v>19</v>
      </c>
      <c r="N19" s="321">
        <f ca="1">H13</f>
        <v>0</v>
      </c>
      <c r="O19" s="109" t="str">
        <f ca="1">IF(H13=H23,"✔ de optelling klopt","de opgevoerde kosten van de organisaties komen niet overeen met de opgevoerde kosten in de werkpakketten en materiële kosten")</f>
        <v>✔ de optelling klopt</v>
      </c>
    </row>
    <row r="20" spans="2:17">
      <c r="B20" s="270" t="str">
        <f ca="1">Projectmanagement!$A$4</f>
        <v>Projectmanagement</v>
      </c>
      <c r="C20" s="271">
        <f>Projectmanagement!H10</f>
        <v>0</v>
      </c>
      <c r="D20" s="271"/>
      <c r="E20" s="272"/>
      <c r="F20" s="271"/>
      <c r="G20" s="313"/>
      <c r="H20" s="271">
        <f>Projectmanagement!L10</f>
        <v>0</v>
      </c>
      <c r="I20" s="272"/>
      <c r="J20" s="271"/>
      <c r="K20" s="266"/>
      <c r="M20" s="109" t="s">
        <v>0</v>
      </c>
      <c r="N20" s="321">
        <f ca="1">I13</f>
        <v>0</v>
      </c>
      <c r="O20" s="109"/>
    </row>
    <row r="21" spans="2:17" s="109" customFormat="1">
      <c r="B21" s="109" t="s">
        <v>119</v>
      </c>
      <c r="C21" s="253">
        <f>SUM(C15:C20)</f>
        <v>0</v>
      </c>
      <c r="D21" s="255">
        <f>IF(Tabel5[[#This Row],[Bedragb]]=0,0,Tabel5[[#This Row],[Bedragb]]/C23*100)</f>
        <v>0</v>
      </c>
      <c r="E21" s="256">
        <f ca="1">Tabel5[[#This Row],[Bedragb]]-Tabel5[[#This Row],[Gevraagde subsidie]]</f>
        <v>0</v>
      </c>
      <c r="F21" s="253">
        <f ca="1">F13-F22</f>
        <v>0</v>
      </c>
      <c r="G21" s="309">
        <f ca="1">IF(F13=0,0,Tabel5[[#This Row],[Gevraagde subsidie]]/F23*100)</f>
        <v>0</v>
      </c>
      <c r="H21" s="253">
        <f>SUM(H15:H20)</f>
        <v>0</v>
      </c>
      <c r="I21" s="256">
        <f ca="1">Tabel5[[#This Row],[Bedragr]]-Tabel5[[#This Row],[Gerealiseerde subsidie]]</f>
        <v>0</v>
      </c>
      <c r="J21" s="253">
        <f ca="1">J13-J22</f>
        <v>0</v>
      </c>
      <c r="K21" s="273">
        <f ca="1">IF(J13=0,0,Tabel5[[#This Row],[Gerealiseerde subsidie]]/J23*100)</f>
        <v>0</v>
      </c>
      <c r="M21" s="109" t="s">
        <v>72</v>
      </c>
      <c r="N21" s="321">
        <f ca="1">J13</f>
        <v>0</v>
      </c>
      <c r="O21" s="328" t="str">
        <f ca="1">IF(J13&lt;=F13,"✔ het gerealiseerde subsidiebedrag is lager dan of gelijk aan het toegewezen subsidiebedrag","het gerealiseerde subsidiebedrag is hoger dan het toegewezen subsidiebedrag")</f>
        <v>✔ het gerealiseerde subsidiebedrag is lager dan of gelijk aan het toegewezen subsidiebedrag</v>
      </c>
    </row>
    <row r="22" spans="2:17" ht="13.5" thickBot="1">
      <c r="B22" s="274" t="str">
        <f ca="1">'Materiële kosten'!$A$4</f>
        <v>Materiële kosten</v>
      </c>
      <c r="C22" s="258">
        <f>'Materiële kosten'!D10</f>
        <v>0</v>
      </c>
      <c r="D22" s="259">
        <f>IF(Tabel5[[#This Row],[Bedragb]]=0,0,Tabel5[[#This Row],[Bedragb]]/C23*100)</f>
        <v>0</v>
      </c>
      <c r="E22" s="260">
        <f>'Materiële kosten'!D12</f>
        <v>0</v>
      </c>
      <c r="F22" s="258">
        <f>'Materiële kosten'!D11</f>
        <v>0</v>
      </c>
      <c r="G22" s="310">
        <f ca="1">IF(F13=0,0,Tabel5[[#This Row],[Gevraagde subsidie]]/F23*100)</f>
        <v>0</v>
      </c>
      <c r="H22" s="258">
        <f>'Materiële kosten'!F10</f>
        <v>0</v>
      </c>
      <c r="I22" s="260">
        <f>'Materiële kosten'!F12</f>
        <v>0</v>
      </c>
      <c r="J22" s="258">
        <f>'Materiële kosten'!F11</f>
        <v>0</v>
      </c>
      <c r="K22" s="259">
        <f ca="1">IF(J13=0,0,Tabel5[[#This Row],[Gerealiseerde subsidie]]/J23*100)</f>
        <v>0</v>
      </c>
      <c r="M22" s="109" t="s">
        <v>73</v>
      </c>
      <c r="N22" s="323">
        <f ca="1">I24/100</f>
        <v>0</v>
      </c>
      <c r="O22" s="109"/>
    </row>
    <row r="23" spans="2:17" ht="13.5" thickTop="1">
      <c r="B23" s="73" t="s">
        <v>19</v>
      </c>
      <c r="C23" s="275">
        <f>SUM(C21:C22)</f>
        <v>0</v>
      </c>
      <c r="D23" s="275"/>
      <c r="E23" s="276">
        <f ca="1">SUM(E21:E22)</f>
        <v>0</v>
      </c>
      <c r="F23" s="275">
        <f ca="1">SUM(F21:F22)</f>
        <v>0</v>
      </c>
      <c r="G23" s="314"/>
      <c r="H23" s="277">
        <f>SUM(H21:H22)</f>
        <v>0</v>
      </c>
      <c r="I23" s="276">
        <f ca="1">SUM(I21:I22)</f>
        <v>0</v>
      </c>
      <c r="J23" s="275">
        <f ca="1">SUM(J21:J22)</f>
        <v>0</v>
      </c>
      <c r="K23" s="266"/>
      <c r="M23" s="109" t="s">
        <v>25</v>
      </c>
      <c r="N23" s="323">
        <f ca="1">IF(Tabel5[[#This Row],[Cofinancieringr]]=0,0,I20/Tabel5[[#This Row],[Cofinancieringr]])</f>
        <v>0</v>
      </c>
      <c r="O23" s="109" t="str">
        <f ca="1">IF(N23&lt;=0.1,"✔ er is 10% of minder van de totale kosten besteed aan projectmanagement","maximaal 10% van de totale kosten mag aan projectmanagement zijn besteed")</f>
        <v>✔ er is 10% of minder van de totale kosten besteed aan projectmanagement</v>
      </c>
    </row>
    <row r="24" spans="2:17" ht="18.75" customHeight="1">
      <c r="B24" s="109" t="str">
        <f>CONCATENATE("cofinancieringspercentage t.o.v. ",Voorblad!$F$63)</f>
        <v>cofinancieringspercentage t.o.v. totale kosten</v>
      </c>
      <c r="C24" s="283"/>
      <c r="D24" s="283"/>
      <c r="E24" s="291">
        <f ca="1">IF(C13=0,0,IF(Voorblad!$F$63="totale kosten",IF(C13=0,0,E13/C13),E13/F13))</f>
        <v>0</v>
      </c>
      <c r="F24" s="253"/>
      <c r="G24" s="312"/>
      <c r="H24" s="253"/>
      <c r="I24" s="291">
        <f ca="1">IF(H13=0,0,IF(Voorblad!$F$63="totale kosten",IF(H13=0,0,I13/H13),I13/J13))</f>
        <v>0</v>
      </c>
      <c r="J24" s="283"/>
      <c r="K24" s="283"/>
      <c r="M24" s="109" t="str">
        <f>PROPER(Voorblad!$F$64)</f>
        <v>Consortiumpartners</v>
      </c>
      <c r="N24" s="323">
        <f ca="1">IF(J13=0,0,J12/J13)</f>
        <v>0</v>
      </c>
      <c r="O24" s="109" t="str">
        <f ca="1">IF(N24&lt;=0.25,CONCATENATE("✔ er wordt ",Voorblad!F61," of minder van de subsidie besteed aan kosten van ",Voorblad!F64),CONCATENATE("In totaal mag maximaal ",Voorblad!F61," van het subsidiebedrag besteed worden aan de kosten van ",Voorblad!F64))</f>
        <v>✔ er wordt 25% of minder van de subsidie besteed aan kosten van consortiumpartners</v>
      </c>
    </row>
    <row r="26" spans="2:17" s="109" customFormat="1">
      <c r="B26" s="132" t="s">
        <v>85</v>
      </c>
    </row>
    <row r="27" spans="2:17">
      <c r="B27" s="132" t="str">
        <f ca="1">IF(F12&lt;0,"*een negatief subsidiebedrag voor consortiumpartners betekent dat consortiumpartners netto meer cash cofinanciering bijdragen dan subsidie ontvangen","")</f>
        <v/>
      </c>
    </row>
    <row r="28" spans="2:17">
      <c r="O28" s="329"/>
    </row>
    <row r="29" spans="2:17">
      <c r="B29" s="329"/>
      <c r="E29" s="329"/>
    </row>
    <row r="30" spans="2:17">
      <c r="B30" s="330"/>
      <c r="C30" s="125"/>
      <c r="D30" s="363"/>
      <c r="E30" s="363"/>
      <c r="F30" s="125"/>
      <c r="G30" s="125"/>
    </row>
    <row r="31" spans="2:17">
      <c r="B31" s="125"/>
      <c r="C31" s="125"/>
      <c r="D31" s="126"/>
      <c r="E31" s="126"/>
      <c r="F31" s="125"/>
      <c r="G31" s="125"/>
    </row>
    <row r="32" spans="2:17">
      <c r="B32" s="125"/>
      <c r="C32" s="125"/>
      <c r="D32" s="127"/>
      <c r="E32" s="127"/>
      <c r="F32" s="125"/>
      <c r="G32" s="125"/>
      <c r="M32" s="73" t="s">
        <v>175</v>
      </c>
    </row>
    <row r="33" spans="2:14">
      <c r="B33" s="331"/>
      <c r="C33" s="125"/>
      <c r="D33" s="127"/>
      <c r="E33" s="127"/>
      <c r="F33" s="125"/>
      <c r="G33" s="125"/>
      <c r="M33" s="37" t="s">
        <v>138</v>
      </c>
      <c r="N33" s="390">
        <f>Dekking!$G$28</f>
        <v>0</v>
      </c>
    </row>
    <row r="34" spans="2:14">
      <c r="B34" s="315"/>
      <c r="C34" s="315"/>
      <c r="D34" s="127"/>
      <c r="E34" s="127"/>
      <c r="F34" s="125"/>
      <c r="G34" s="125"/>
      <c r="M34" s="109" t="s">
        <v>137</v>
      </c>
      <c r="N34" s="391">
        <f>Dekking!$F$28</f>
        <v>0</v>
      </c>
    </row>
    <row r="35" spans="2:14" ht="25.5">
      <c r="B35" s="331"/>
      <c r="C35" s="331"/>
      <c r="D35" s="127"/>
      <c r="E35" s="127"/>
      <c r="F35" s="125"/>
      <c r="G35" s="125"/>
      <c r="M35" s="392" t="s">
        <v>176</v>
      </c>
      <c r="N35" s="391">
        <f ca="1">Dekking!$F$6+Dekking!$G$6</f>
        <v>0</v>
      </c>
    </row>
    <row r="36" spans="2:14">
      <c r="B36" s="127"/>
      <c r="C36" s="282"/>
      <c r="D36" s="127"/>
      <c r="E36" s="127"/>
      <c r="F36" s="125"/>
      <c r="G36" s="125"/>
      <c r="M36" s="22" t="s">
        <v>177</v>
      </c>
      <c r="N36" s="391">
        <f ca="1">E13-N35</f>
        <v>0</v>
      </c>
    </row>
    <row r="37" spans="2:14">
      <c r="B37" s="125"/>
      <c r="C37" s="125"/>
    </row>
    <row r="38" spans="2:14">
      <c r="B38" s="125"/>
      <c r="C38" s="127"/>
    </row>
    <row r="39" spans="2:14">
      <c r="B39" s="125"/>
      <c r="C39" s="127"/>
    </row>
    <row r="40" spans="2:14">
      <c r="B40" s="125"/>
      <c r="C40" s="125"/>
    </row>
    <row r="41" spans="2:14">
      <c r="B41" s="125"/>
      <c r="C41" s="125"/>
    </row>
    <row r="42" spans="2:14">
      <c r="B42" s="125"/>
      <c r="C42" s="125"/>
      <c r="K42" s="389" t="s">
        <v>174</v>
      </c>
    </row>
    <row r="43" spans="2:14" s="109" customFormat="1"/>
    <row r="44" spans="2:14">
      <c r="M44" s="329"/>
    </row>
    <row r="48" spans="2:14" s="109" customFormat="1"/>
  </sheetData>
  <sheetProtection algorithmName="SHA-512" hashValue="f857/13MA9TDB647nsEdF/l5PAH4MZCqv7sOX6s8fyOqiBAKirfJ4NuiptDcU+dNmbDPcNCQJP12hGc1SvLIqg==" saltValue="x6/YgB+kGBaiJuNiXVBecA==" spinCount="100000" sheet="1" objects="1" scenarios="1"/>
  <mergeCells count="7">
    <mergeCell ref="D30:E30"/>
    <mergeCell ref="B8:C8"/>
    <mergeCell ref="E8:G8"/>
    <mergeCell ref="I8:K8"/>
    <mergeCell ref="C3:H3"/>
    <mergeCell ref="C4:H4"/>
    <mergeCell ref="C5:H5"/>
  </mergeCells>
  <conditionalFormatting sqref="B1">
    <cfRule type="expression" dxfId="83" priority="31">
      <formula>$A$2=TRUE</formula>
    </cfRule>
  </conditionalFormatting>
  <conditionalFormatting sqref="C3:H4">
    <cfRule type="expression" dxfId="82" priority="25">
      <formula>$A$1=TRUE</formula>
    </cfRule>
  </conditionalFormatting>
  <conditionalFormatting sqref="C3:H5">
    <cfRule type="expression" dxfId="81" priority="24" stopIfTrue="1">
      <formula>$A$2=TRUE</formula>
    </cfRule>
  </conditionalFormatting>
  <conditionalFormatting sqref="B30:H41 B42:G42 K42 B6">
    <cfRule type="expression" dxfId="80" priority="23">
      <formula>$A$2=TRUE</formula>
    </cfRule>
  </conditionalFormatting>
  <conditionalFormatting sqref="O19:O24 O9:O16">
    <cfRule type="expression" dxfId="79" priority="14" stopIfTrue="1">
      <formula>ISERROR(SEARCH("✔",O9,1))</formula>
    </cfRule>
  </conditionalFormatting>
  <conditionalFormatting sqref="O22">
    <cfRule type="expression" dxfId="78" priority="10">
      <formula>$N$21="de cofinanciering moet minimaal 50% van de totale kosten bedragen"</formula>
    </cfRule>
  </conditionalFormatting>
  <conditionalFormatting sqref="O21">
    <cfRule type="expression" dxfId="77" priority="9">
      <formula>O21="het gerealiseerde subsidiebedrag is hoger dan het toegewezen subsidiebedrag"</formula>
    </cfRule>
  </conditionalFormatting>
  <conditionalFormatting sqref="O20">
    <cfRule type="expression" dxfId="76" priority="8">
      <formula>O20="er is nog een bedrag te verdelen op het tabblad Cofinanciering"</formula>
    </cfRule>
  </conditionalFormatting>
  <conditionalFormatting sqref="O19">
    <cfRule type="expression" dxfId="75" priority="7">
      <formula>N19="de totale kosten komen niet overeen met de optelling van het subsidiebedrag en het bedrag aan cofinanciering"</formula>
    </cfRule>
  </conditionalFormatting>
  <conditionalFormatting sqref="O23:O24">
    <cfRule type="expression" dxfId="74" priority="6" stopIfTrue="1">
      <formula>ISERROR(SEARCH("✔",O23,1))</formula>
    </cfRule>
  </conditionalFormatting>
  <conditionalFormatting sqref="C6">
    <cfRule type="expression" dxfId="73" priority="3" stopIfTrue="1">
      <formula>$A$2=TRUE</formula>
    </cfRule>
  </conditionalFormatting>
  <conditionalFormatting sqref="C11:C23 E11:E23 F13 F23 F11 H11:H23 I11:I13 I21:I23">
    <cfRule type="expression" dxfId="72" priority="2">
      <formula>C11&lt;0</formula>
    </cfRule>
  </conditionalFormatting>
  <conditionalFormatting sqref="H8:K24">
    <cfRule type="expression" dxfId="71" priority="1">
      <formula>$A$2=TRUE</formula>
    </cfRule>
  </conditionalFormatting>
  <pageMargins left="0.23622047244094491" right="0.19685039370078741" top="0.19685039370078741" bottom="0.19685039370078741" header="0.19685039370078741" footer="0.19685039370078741"/>
  <pageSetup paperSize="9" scale="79" orientation="portrait" r:id="rId1"/>
  <ignoredErrors>
    <ignoredError sqref="M49:N52" formula="1"/>
    <ignoredError sqref="D11:K24"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4D9"/>
    <pageSetUpPr fitToPage="1"/>
  </sheetPr>
  <dimension ref="A1:P128"/>
  <sheetViews>
    <sheetView showGridLines="0" topLeftCell="A18" zoomScale="85" zoomScaleNormal="85" workbookViewId="0">
      <selection activeCell="D29" sqref="D29"/>
    </sheetView>
  </sheetViews>
  <sheetFormatPr defaultColWidth="9.140625" defaultRowHeight="12.75" outlineLevelRow="1"/>
  <cols>
    <col min="1" max="1" width="1.7109375" style="101" customWidth="1"/>
    <col min="2" max="2" width="5.140625" style="101" customWidth="1"/>
    <col min="3" max="3" width="32.85546875" style="101" customWidth="1"/>
    <col min="4" max="4" width="20.7109375" style="101" customWidth="1"/>
    <col min="5" max="5" width="12.7109375" style="101" customWidth="1"/>
    <col min="6" max="6" width="15.140625" style="101" customWidth="1"/>
    <col min="7" max="7" width="15.42578125" style="101" customWidth="1"/>
    <col min="8" max="8" width="14.5703125" style="101" customWidth="1"/>
    <col min="9" max="9" width="5.7109375" style="101" customWidth="1"/>
    <col min="10" max="10" width="4.5703125" style="101" customWidth="1"/>
    <col min="11" max="11" width="32" style="101" customWidth="1"/>
    <col min="12" max="12" width="20.42578125" style="101" customWidth="1"/>
    <col min="13" max="13" width="16.42578125" style="101" customWidth="1"/>
    <col min="14" max="14" width="15.85546875" style="101" customWidth="1"/>
    <col min="15" max="15" width="17" style="101" customWidth="1"/>
    <col min="16" max="16" width="15.42578125" style="101" customWidth="1"/>
    <col min="17" max="16384" width="9.140625" style="101"/>
  </cols>
  <sheetData>
    <row r="1" spans="1:16">
      <c r="A1" s="315" t="b">
        <f>Voorblad!$B$52</f>
        <v>1</v>
      </c>
    </row>
    <row r="2" spans="1:16">
      <c r="B2" s="39"/>
      <c r="E2" s="116" t="str">
        <f>'Samenvattend overzicht'!$B$3</f>
        <v>Projecttitel</v>
      </c>
      <c r="F2" s="101" t="str">
        <f>'Samenvattend overzicht'!$C$3</f>
        <v>Titel van het project</v>
      </c>
      <c r="G2" s="17"/>
      <c r="L2" s="116"/>
    </row>
    <row r="3" spans="1:16">
      <c r="B3" s="39"/>
      <c r="E3" s="116" t="str">
        <f>'Samenvattend overzicht'!$B$4</f>
        <v>Aanvrager</v>
      </c>
      <c r="F3" s="101" t="str">
        <f>'Samenvattend overzicht'!$C$4</f>
        <v>Naam van de hogeschool</v>
      </c>
      <c r="G3" s="17"/>
      <c r="L3" s="116"/>
    </row>
    <row r="4" spans="1:16">
      <c r="E4" s="39"/>
      <c r="G4" s="17"/>
    </row>
    <row r="5" spans="1:16" ht="25.5" outlineLevel="1">
      <c r="B5" s="8"/>
      <c r="C5" s="9"/>
      <c r="D5" s="161" t="s">
        <v>106</v>
      </c>
      <c r="E5" s="280" t="s">
        <v>19</v>
      </c>
      <c r="F5" s="293" t="s">
        <v>137</v>
      </c>
      <c r="G5" s="294" t="s">
        <v>138</v>
      </c>
      <c r="H5" s="8" t="s">
        <v>35</v>
      </c>
      <c r="L5" s="161" t="s">
        <v>106</v>
      </c>
      <c r="M5" s="101" t="s">
        <v>19</v>
      </c>
      <c r="N5" s="294" t="s">
        <v>137</v>
      </c>
      <c r="O5" s="294" t="s">
        <v>138</v>
      </c>
      <c r="P5" s="8" t="s">
        <v>35</v>
      </c>
    </row>
    <row r="6" spans="1:16" outlineLevel="1">
      <c r="B6" s="8"/>
      <c r="D6" s="332" t="str">
        <f>'Typen organisatie'!$A2</f>
        <v>Hogeschool</v>
      </c>
      <c r="E6" s="162">
        <f ca="1">SUMIF($D$29:E$128,$D6,E$29:E$128)</f>
        <v>0</v>
      </c>
      <c r="F6" s="162">
        <f ca="1">SUMIF($D$29:F$128,$D6,F$29:F$128)</f>
        <v>0</v>
      </c>
      <c r="G6" s="162">
        <f ca="1">SUMIF($D$29:G$128,$D6,G$29:G$128)</f>
        <v>0</v>
      </c>
      <c r="H6" s="162">
        <f ca="1">SUMIF($D$29:H$128,$D6,H$29:H$128)</f>
        <v>0</v>
      </c>
      <c r="I6" s="192"/>
      <c r="J6" s="187"/>
      <c r="L6" s="191" t="str">
        <f>'Typen organisatie'!$A2</f>
        <v>Hogeschool</v>
      </c>
      <c r="M6" s="187">
        <f ca="1">SUMIF($L$29:M$128,$L6,M$29:M$58)</f>
        <v>0</v>
      </c>
      <c r="N6" s="187">
        <f ca="1">SUMIF($L$29:N$128,$L6,N$29:N$58)</f>
        <v>0</v>
      </c>
      <c r="O6" s="187">
        <f ca="1">SUMIF($L$29:O$128,$L6,O$29:O$58)</f>
        <v>0</v>
      </c>
      <c r="P6" s="187">
        <f ca="1">SUMIF($L$29:O$128,$L6,P$29:P$58)</f>
        <v>0</v>
      </c>
    </row>
    <row r="7" spans="1:16" outlineLevel="1">
      <c r="B7" s="8"/>
      <c r="D7" s="332" t="str">
        <f>'Typen organisatie'!$A3</f>
        <v>Beroepsvereniging</v>
      </c>
      <c r="E7" s="162">
        <f ca="1">SUMIF($D$29:E$128,$D7,E$29:E$128)</f>
        <v>0</v>
      </c>
      <c r="F7" s="187">
        <f ca="1">SUMIF($D$29:F$128,$D7,F$29:F$128)</f>
        <v>0</v>
      </c>
      <c r="G7" s="187">
        <f ca="1">SUMIF($D$29:G$99,$D7,G$29:G$99)</f>
        <v>0</v>
      </c>
      <c r="H7" s="187">
        <f ca="1">SUMIF($D$29:H$99,$D7,H$29:H$99)</f>
        <v>0</v>
      </c>
      <c r="I7" s="192"/>
      <c r="J7" s="187"/>
      <c r="L7" s="191" t="str">
        <f>'Typen organisatie'!$A3</f>
        <v>Beroepsvereniging</v>
      </c>
      <c r="M7" s="187">
        <f ca="1">SUMIF($L$29:M$128,$L7,M$29:M$58)</f>
        <v>0</v>
      </c>
      <c r="N7" s="162">
        <f ca="1">SUMIF($L$29:N$128,$L7,N$29:N$58)</f>
        <v>0</v>
      </c>
      <c r="O7" s="162">
        <f ca="1">SUMIF($L$29:O$128,$L7,O$29:O$58)</f>
        <v>0</v>
      </c>
      <c r="P7" s="187">
        <f ca="1">SUMIF($L$29:O$128,$L7,P$29:P$58)</f>
        <v>0</v>
      </c>
    </row>
    <row r="8" spans="1:16" outlineLevel="1">
      <c r="B8" s="8"/>
      <c r="D8" s="332" t="str">
        <f>'Typen organisatie'!$A4</f>
        <v>Mkb-onderneming</v>
      </c>
      <c r="E8" s="162">
        <f ca="1">SUMIF($D$29:E$128,$D8,E$29:E$128)</f>
        <v>0</v>
      </c>
      <c r="F8" s="187">
        <f ca="1">SUMIF($D$29:F$128,$D8,F$29:F$128)</f>
        <v>0</v>
      </c>
      <c r="G8" s="187">
        <f ca="1">SUMIF($D$29:G$99,$D8,G$29:G$99)</f>
        <v>0</v>
      </c>
      <c r="H8" s="187">
        <f ca="1">SUMIF($D$29:H$99,$D8,H$29:H$99)</f>
        <v>0</v>
      </c>
      <c r="I8" s="192"/>
      <c r="J8" s="187"/>
      <c r="L8" s="191" t="str">
        <f>'Typen organisatie'!$A4</f>
        <v>Mkb-onderneming</v>
      </c>
      <c r="M8" s="187">
        <f ca="1">SUMIF($L$29:M$128,$L8,M$29:M$58)</f>
        <v>0</v>
      </c>
      <c r="N8" s="162">
        <f ca="1">SUMIF($L$29:N$128,$L8,N$29:N$58)</f>
        <v>0</v>
      </c>
      <c r="O8" s="162">
        <f ca="1">SUMIF($L$29:O$128,$L8,O$29:O$58)</f>
        <v>0</v>
      </c>
      <c r="P8" s="187">
        <f ca="1">SUMIF($L$29:O$128,$L8,P$29:P$58)</f>
        <v>0</v>
      </c>
    </row>
    <row r="9" spans="1:16" outlineLevel="1">
      <c r="B9" s="8"/>
      <c r="D9" s="332" t="str">
        <f>'Typen organisatie'!$A5</f>
        <v>Kennisinstelling</v>
      </c>
      <c r="E9" s="162">
        <f ca="1">SUMIF($D$29:E$128,$D9,E$29:E$128)</f>
        <v>0</v>
      </c>
      <c r="F9" s="187">
        <f ca="1">SUMIF($D$29:F$128,$D9,F$29:F$128)</f>
        <v>0</v>
      </c>
      <c r="G9" s="187">
        <f ca="1">SUMIF($D$29:G$99,$D9,G$29:G$99)</f>
        <v>0</v>
      </c>
      <c r="H9" s="187">
        <f ca="1">SUMIF($D$29:H$99,$D9,H$29:H$99)</f>
        <v>0</v>
      </c>
      <c r="I9" s="192"/>
      <c r="J9" s="187"/>
      <c r="L9" s="191" t="str">
        <f>'Typen organisatie'!$A5</f>
        <v>Kennisinstelling</v>
      </c>
      <c r="M9" s="187">
        <f ca="1">SUMIF($L$29:M$128,$L9,M$29:M$58)</f>
        <v>0</v>
      </c>
      <c r="N9" s="162">
        <f ca="1">SUMIF($L$29:N$128,$L9,N$29:N$58)</f>
        <v>0</v>
      </c>
      <c r="O9" s="162">
        <f ca="1">SUMIF($L$29:O$128,$L9,O$29:O$58)</f>
        <v>0</v>
      </c>
      <c r="P9" s="187">
        <f ca="1">SUMIF($L$29:O$128,$L9,P$29:P$58)</f>
        <v>0</v>
      </c>
    </row>
    <row r="10" spans="1:16" outlineLevel="1">
      <c r="B10" s="8"/>
      <c r="D10" s="332" t="str">
        <f>'Typen organisatie'!$A6</f>
        <v>Zzp’er (in collectief)</v>
      </c>
      <c r="E10" s="162">
        <f ca="1">SUMIF($D$29:E$128,$D10,E$29:E$128)</f>
        <v>0</v>
      </c>
      <c r="F10" s="187">
        <f ca="1">SUMIF($D$29:F$128,$D10,F$29:F$128)</f>
        <v>0</v>
      </c>
      <c r="G10" s="187">
        <f ca="1">SUMIF($D$29:G$99,$D10,G$29:G$99)</f>
        <v>0</v>
      </c>
      <c r="H10" s="187">
        <f ca="1">SUMIF($D$29:H$99,$D10,H$29:H$99)</f>
        <v>0</v>
      </c>
      <c r="I10" s="192"/>
      <c r="J10" s="187"/>
      <c r="L10" s="191" t="str">
        <f>'Typen organisatie'!$A6</f>
        <v>Zzp’er (in collectief)</v>
      </c>
      <c r="M10" s="187">
        <f ca="1">SUMIF($L$29:M$128,$L10,M$29:M$58)</f>
        <v>0</v>
      </c>
      <c r="N10" s="162">
        <f ca="1">SUMIF($L$29:N$128,$L10,N$29:N$58)</f>
        <v>0</v>
      </c>
      <c r="O10" s="162">
        <f ca="1">SUMIF($L$29:O$128,$L10,O$29:O$58)</f>
        <v>0</v>
      </c>
      <c r="P10" s="187">
        <f ca="1">SUMIF($L$29:O$128,$L10,P$29:P$58)</f>
        <v>0</v>
      </c>
    </row>
    <row r="11" spans="1:16" outlineLevel="1">
      <c r="B11" s="8"/>
      <c r="D11" s="332" t="str">
        <f>'Typen organisatie'!$A7</f>
        <v>Koepel- of brancheorg.</v>
      </c>
      <c r="E11" s="162">
        <f ca="1">SUMIF($D$29:E$128,$D11,E$29:E$128)</f>
        <v>0</v>
      </c>
      <c r="F11" s="187">
        <f ca="1">SUMIF($D$29:F$128,$D11,F$29:F$128)</f>
        <v>0</v>
      </c>
      <c r="G11" s="187">
        <f ca="1">SUMIF($D$29:G$99,$D11,G$29:G$99)</f>
        <v>0</v>
      </c>
      <c r="H11" s="187">
        <f ca="1">SUMIF($D$29:H$99,$D11,H$29:H$99)</f>
        <v>0</v>
      </c>
      <c r="I11" s="192"/>
      <c r="J11" s="187"/>
      <c r="L11" s="191" t="str">
        <f>'Typen organisatie'!$A7</f>
        <v>Koepel- of brancheorg.</v>
      </c>
      <c r="M11" s="187">
        <f ca="1">SUMIF($L$29:M$128,$L11,M$29:M$58)</f>
        <v>0</v>
      </c>
      <c r="N11" s="162">
        <f ca="1">SUMIF($L$29:N$128,$L11,N$29:N$58)</f>
        <v>0</v>
      </c>
      <c r="O11" s="162">
        <f ca="1">SUMIF($L$29:O$128,$L11,O$29:O$58)</f>
        <v>0</v>
      </c>
      <c r="P11" s="187">
        <f ca="1">SUMIF($L$29:O$128,$L11,P$29:P$58)</f>
        <v>0</v>
      </c>
    </row>
    <row r="12" spans="1:16" outlineLevel="1">
      <c r="B12" s="8"/>
      <c r="D12" s="332" t="str">
        <f>'Typen organisatie'!$A8</f>
        <v>Publieke instelling</v>
      </c>
      <c r="E12" s="162">
        <f ca="1">SUMIF($D$29:E$128,$D12,E$29:E$128)</f>
        <v>0</v>
      </c>
      <c r="F12" s="187">
        <f ca="1">SUMIF($D$29:F$128,$D12,F$29:F$128)</f>
        <v>0</v>
      </c>
      <c r="G12" s="187">
        <f ca="1">SUMIF($D$29:G$99,$D12,G$29:G$99)</f>
        <v>0</v>
      </c>
      <c r="H12" s="187">
        <f ca="1">SUMIF($D$29:H$99,$D12,H$29:H$99)</f>
        <v>0</v>
      </c>
      <c r="I12" s="192"/>
      <c r="J12" s="187"/>
      <c r="L12" s="191" t="str">
        <f>'Typen organisatie'!$A8</f>
        <v>Publieke instelling</v>
      </c>
      <c r="M12" s="187">
        <f ca="1">SUMIF($L$29:M$128,$L12,M$29:M$58)</f>
        <v>0</v>
      </c>
      <c r="N12" s="162">
        <f ca="1">SUMIF($L$29:N$128,$L12,N$29:N$58)</f>
        <v>0</v>
      </c>
      <c r="O12" s="162">
        <f ca="1">SUMIF($L$29:O$128,$L12,O$29:O$58)</f>
        <v>0</v>
      </c>
      <c r="P12" s="187">
        <f ca="1">SUMIF($L$29:O$128,$L12,P$29:P$58)</f>
        <v>0</v>
      </c>
    </row>
    <row r="13" spans="1:16" outlineLevel="1">
      <c r="B13" s="8"/>
      <c r="D13" s="332" t="str">
        <f>'Typen organisatie'!$A9</f>
        <v>Bedrijf (geen mkb)</v>
      </c>
      <c r="E13" s="162">
        <f ca="1">SUMIF($D$29:E$128,$D13,E$29:E$128)</f>
        <v>0</v>
      </c>
      <c r="F13" s="187">
        <f ca="1">SUMIF($D$29:F$128,$D13,F$29:F$128)</f>
        <v>0</v>
      </c>
      <c r="G13" s="187">
        <f ca="1">SUMIF($D$29:G$99,$D13,G$29:G$99)</f>
        <v>0</v>
      </c>
      <c r="H13" s="187">
        <f ca="1">SUMIF($D$29:H$99,$D13,H$29:H$99)</f>
        <v>0</v>
      </c>
      <c r="I13" s="192"/>
      <c r="J13" s="187"/>
      <c r="L13" s="191" t="str">
        <f>'Typen organisatie'!$A9</f>
        <v>Bedrijf (geen mkb)</v>
      </c>
      <c r="M13" s="187">
        <f ca="1">SUMIF($L$29:M$128,$L13,M$29:M$58)</f>
        <v>0</v>
      </c>
      <c r="N13" s="162">
        <f ca="1">SUMIF($L$29:N$128,$L13,N$29:N$58)</f>
        <v>0</v>
      </c>
      <c r="O13" s="162">
        <f ca="1">SUMIF($L$29:O$128,$L13,O$29:O$58)</f>
        <v>0</v>
      </c>
      <c r="P13" s="187">
        <f ca="1">SUMIF($L$29:O$128,$L13,P$29:P$58)</f>
        <v>0</v>
      </c>
    </row>
    <row r="14" spans="1:16" outlineLevel="1">
      <c r="B14" s="8"/>
      <c r="D14" s="332" t="str">
        <f>'Typen organisatie'!$A10</f>
        <v>Anders</v>
      </c>
      <c r="E14" s="162">
        <f ca="1">SUMIF($D$29:E$128,$D14,E$29:E$128)</f>
        <v>0</v>
      </c>
      <c r="F14" s="187">
        <f ca="1">SUMIF($D$29:F$128,$D14,F$29:F$128)</f>
        <v>0</v>
      </c>
      <c r="G14" s="187">
        <f ca="1">SUMIF($D$29:G$99,$D14,G$29:G$99)</f>
        <v>0</v>
      </c>
      <c r="H14" s="187">
        <f ca="1">SUMIF($D$29:H$99,$D14,H$29:H$99)</f>
        <v>0</v>
      </c>
      <c r="I14" s="192"/>
      <c r="J14" s="187"/>
      <c r="L14" s="191" t="str">
        <f>'Typen organisatie'!$A10</f>
        <v>Anders</v>
      </c>
      <c r="M14" s="187">
        <f ca="1">SUMIF($L$29:M$128,$L14,M$29:M$58)</f>
        <v>0</v>
      </c>
      <c r="N14" s="162">
        <f ca="1">SUMIF($L$29:N$128,$L14,N$29:N$58)</f>
        <v>0</v>
      </c>
      <c r="O14" s="162">
        <f ca="1">SUMIF($L$29:O$128,$L14,O$29:O$58)</f>
        <v>0</v>
      </c>
      <c r="P14" s="187">
        <f ca="1">SUMIF($L$29:O$128,$L14,P$29:P$58)</f>
        <v>0</v>
      </c>
    </row>
    <row r="15" spans="1:16">
      <c r="B15" s="8"/>
      <c r="C15" s="9"/>
      <c r="D15" s="333"/>
    </row>
    <row r="16" spans="1:16" outlineLevel="1">
      <c r="B16" s="159" t="s">
        <v>96</v>
      </c>
      <c r="C16" s="9"/>
      <c r="D16" s="333"/>
    </row>
    <row r="17" spans="2:16" ht="102.75" customHeight="1" outlineLevel="1">
      <c r="B17" s="347" t="str">
        <f>Voorblad!B13</f>
        <v>In dit werkblad maakt u het dekkingsplan. Voer de naam in van de organisaties in kolom C. Let op dat de naam van de organisatie hetzelfde is gespeld als op de werkbladen met de kostenonderbouwing. U hoeft alleen de organisaties op te voeren die meedoen aan het deel van het project waarvoor u subsidie aanvraagt. U hoeft dus niet het gehele consortium op te voeren.
Kies in kolom D het type organisatie.
De totaal begrote kosten per organisatie (kolom E) worden automatisch ingevuld met de gegevens uit de werkbladen met de kostenonderbouwing.
In kolom F voert u de cofinanciering in kind in en in kolom G de cofinanciering in cash. 
Kolom H is het subsidiebedrag per organisatie. Dat wordt automatisch gevuld met het verschil tussen de begrote kosten (E) en de cofinanciering (F en G). Indien een organisatie cash cofinanciering levert, is dit bedrag negatief.
In kolom J vult u de eventuele in cash cofinanciering in van de publieke en private partijen. Het totaal van de cash cofinanciering komt in het samenvattend overzicht te staan en wordt verminderd op het bedrag aan subsidie + cash cofinanciering.</v>
      </c>
      <c r="C17" s="347"/>
      <c r="D17" s="347"/>
      <c r="E17" s="347"/>
      <c r="F17" s="347"/>
      <c r="G17" s="347"/>
    </row>
    <row r="18" spans="2:16">
      <c r="B18" s="8"/>
      <c r="C18" s="9"/>
      <c r="D18" s="333"/>
    </row>
    <row r="19" spans="2:16">
      <c r="B19" s="376" t="s">
        <v>2</v>
      </c>
      <c r="C19" s="377"/>
      <c r="D19" s="377"/>
      <c r="E19" s="377"/>
      <c r="F19" s="377"/>
      <c r="G19" s="377"/>
      <c r="H19" s="378"/>
      <c r="I19" s="296"/>
      <c r="J19" s="373" t="s">
        <v>28</v>
      </c>
      <c r="K19" s="374"/>
      <c r="L19" s="374"/>
      <c r="M19" s="374"/>
      <c r="N19" s="374"/>
      <c r="O19" s="374"/>
      <c r="P19" s="375"/>
    </row>
    <row r="20" spans="2:16" s="60" customFormat="1">
      <c r="B20" s="376" t="s">
        <v>95</v>
      </c>
      <c r="C20" s="377"/>
      <c r="D20" s="377"/>
      <c r="E20" s="377"/>
      <c r="F20" s="377"/>
      <c r="G20" s="377"/>
      <c r="H20" s="378"/>
      <c r="J20" s="373" t="s">
        <v>95</v>
      </c>
      <c r="K20" s="374"/>
      <c r="L20" s="374"/>
      <c r="M20" s="374"/>
      <c r="N20" s="374"/>
      <c r="O20" s="374"/>
      <c r="P20" s="375"/>
    </row>
    <row r="21" spans="2:16" s="117" customFormat="1">
      <c r="B21" s="118"/>
      <c r="C21" s="119"/>
      <c r="D21" s="119"/>
      <c r="E21" s="120"/>
      <c r="F21" s="120"/>
      <c r="G21" s="120"/>
      <c r="I21" s="118"/>
      <c r="J21" s="119"/>
      <c r="K21" s="119"/>
      <c r="L21" s="120"/>
      <c r="M21" s="120"/>
      <c r="N21" s="120"/>
    </row>
    <row r="22" spans="2:16" s="117" customFormat="1">
      <c r="B22" s="118"/>
      <c r="C22" s="160" t="s">
        <v>85</v>
      </c>
      <c r="D22" s="119"/>
      <c r="E22" s="120"/>
      <c r="F22" s="120"/>
      <c r="G22" s="120"/>
      <c r="I22" s="118"/>
      <c r="J22" s="160" t="s">
        <v>85</v>
      </c>
      <c r="K22" s="119"/>
      <c r="L22" s="120"/>
      <c r="M22" s="120"/>
      <c r="N22" s="120"/>
    </row>
    <row r="23" spans="2:16" s="117" customFormat="1">
      <c r="B23" s="165" t="s">
        <v>151</v>
      </c>
      <c r="C23" s="236"/>
      <c r="D23" s="166"/>
      <c r="E23" s="164">
        <f>'Samenvattend overzicht'!C23</f>
        <v>0</v>
      </c>
      <c r="F23" s="120"/>
      <c r="G23" s="120"/>
      <c r="I23" s="118"/>
      <c r="J23" s="165" t="s">
        <v>151</v>
      </c>
      <c r="K23" s="166"/>
      <c r="L23" s="304"/>
      <c r="M23" s="164">
        <f>'Samenvattend overzicht'!H23</f>
        <v>0</v>
      </c>
      <c r="N23" s="120"/>
    </row>
    <row r="24" spans="2:16" s="117" customFormat="1">
      <c r="B24" s="167" t="s">
        <v>107</v>
      </c>
      <c r="C24" s="236"/>
      <c r="D24" s="163"/>
      <c r="E24" s="164">
        <f>E28</f>
        <v>0</v>
      </c>
      <c r="G24" s="290"/>
      <c r="I24" s="118"/>
      <c r="J24" s="167" t="s">
        <v>107</v>
      </c>
      <c r="K24" s="163"/>
      <c r="L24" s="304"/>
      <c r="M24" s="164">
        <f>M28</f>
        <v>0</v>
      </c>
      <c r="N24" s="290"/>
    </row>
    <row r="25" spans="2:16" s="117" customFormat="1">
      <c r="B25" s="118"/>
      <c r="C25" s="119"/>
      <c r="D25" s="119"/>
      <c r="E25" s="120"/>
      <c r="F25" s="120"/>
      <c r="G25" s="120"/>
      <c r="I25" s="118"/>
      <c r="J25" s="119"/>
      <c r="K25" s="119"/>
      <c r="L25" s="120"/>
      <c r="M25" s="120"/>
      <c r="N25" s="120"/>
    </row>
    <row r="26" spans="2:16" s="60" customFormat="1" ht="15" customHeight="1">
      <c r="B26" s="370" t="s">
        <v>29</v>
      </c>
      <c r="C26" s="371"/>
      <c r="D26" s="372"/>
      <c r="E26" s="123" t="s">
        <v>111</v>
      </c>
      <c r="F26" s="370" t="s">
        <v>113</v>
      </c>
      <c r="G26" s="371"/>
      <c r="H26" s="372"/>
      <c r="I26" s="295"/>
      <c r="J26" s="370" t="s">
        <v>29</v>
      </c>
      <c r="K26" s="371"/>
      <c r="L26" s="372"/>
      <c r="M26" s="123" t="s">
        <v>111</v>
      </c>
      <c r="N26" s="371" t="s">
        <v>121</v>
      </c>
      <c r="O26" s="371"/>
      <c r="P26" s="372"/>
    </row>
    <row r="27" spans="2:16" s="117" customFormat="1" ht="30" customHeight="1">
      <c r="B27" s="205" t="s">
        <v>110</v>
      </c>
      <c r="C27" s="206" t="s">
        <v>108</v>
      </c>
      <c r="D27" s="207" t="s">
        <v>109</v>
      </c>
      <c r="E27" s="207" t="s">
        <v>112</v>
      </c>
      <c r="F27" s="207" t="s">
        <v>137</v>
      </c>
      <c r="G27" s="207" t="s">
        <v>138</v>
      </c>
      <c r="H27" s="188" t="s">
        <v>58</v>
      </c>
      <c r="J27" s="206" t="s">
        <v>110</v>
      </c>
      <c r="K27" s="206" t="s">
        <v>108</v>
      </c>
      <c r="L27" s="207" t="s">
        <v>109</v>
      </c>
      <c r="M27" s="207" t="s">
        <v>139</v>
      </c>
      <c r="N27" s="207" t="s">
        <v>137</v>
      </c>
      <c r="O27" s="207" t="s">
        <v>138</v>
      </c>
      <c r="P27" s="292" t="s">
        <v>122</v>
      </c>
    </row>
    <row r="28" spans="2:16" s="117" customFormat="1" ht="13.5" thickBot="1">
      <c r="B28" s="203" t="s">
        <v>1</v>
      </c>
      <c r="C28" s="200" t="s">
        <v>1</v>
      </c>
      <c r="D28" s="204" t="s">
        <v>1</v>
      </c>
      <c r="E28" s="201">
        <f>SUM(E29:E128)</f>
        <v>0</v>
      </c>
      <c r="F28" s="201">
        <f>SUM(F29:F128)</f>
        <v>0</v>
      </c>
      <c r="G28" s="201">
        <f t="shared" ref="G28" si="0">SUM(G29:G128)</f>
        <v>0</v>
      </c>
      <c r="H28" s="202">
        <f>SUM(H29:H128)</f>
        <v>0</v>
      </c>
      <c r="J28" s="237" t="s">
        <v>1</v>
      </c>
      <c r="K28" s="200" t="s">
        <v>1</v>
      </c>
      <c r="L28" s="204" t="s">
        <v>1</v>
      </c>
      <c r="M28" s="201">
        <f>SUM(M29:M128)</f>
        <v>0</v>
      </c>
      <c r="N28" s="201">
        <f t="shared" ref="N28:P28" si="1">SUM(N29:N128)</f>
        <v>0</v>
      </c>
      <c r="O28" s="201">
        <f t="shared" ref="O28" si="2">SUM(O29:O128)</f>
        <v>0</v>
      </c>
      <c r="P28" s="240">
        <f t="shared" si="1"/>
        <v>0</v>
      </c>
    </row>
    <row r="29" spans="2:16" s="121" customFormat="1" ht="15" customHeight="1" thickTop="1">
      <c r="B29" s="193" t="s">
        <v>59</v>
      </c>
      <c r="C29" s="194" t="str">
        <f>'Samenvattend overzicht'!C4</f>
        <v>Naam van de hogeschool</v>
      </c>
      <c r="D29" s="195"/>
      <c r="E29" s="196">
        <f>SUMIF('Werkpakket 1'!$C:$C,$C29,'Werkpakket 1'!$H:$H)+SUMIF('Werkpakket 2'!$C:$C,$C29,'Werkpakket 2'!$H:$H)+SUMIF('Werkpakket 3'!$C:$C,$C29,'Werkpakket 3'!$H:$H)+SUMIF('Werkpakket 4'!$C:$C,$C29,'Werkpakket 4'!$H:$H)+SUMIF('Werkpakket 5'!$C:$C,$C29,'Werkpakket 5'!$H:$H)+SUMIF(Projectmanagement!$C:$C,$C29,Projectmanagement!$H:$H)+SUMIF('Materiële kosten'!C:C,$C29,'Materiële kosten'!D:D)</f>
        <v>0</v>
      </c>
      <c r="F29" s="197"/>
      <c r="G29" s="197"/>
      <c r="H29" s="198" t="str">
        <f>IF(Tabel3[[#This Row],[Begrote kosten]]-Tabel3[[#This Row],[Cofinanciering in kind]]-Tabel3[[#This Row],[Cofinanciering in cash]]=0,"",Tabel3[[#This Row],[Begrote kosten]]-Tabel3[[#This Row],[Cofinanciering in kind]]-Tabel3[[#This Row],[Cofinanciering in cash]])</f>
        <v/>
      </c>
      <c r="I29" s="41"/>
      <c r="J29" s="238" t="s">
        <v>59</v>
      </c>
      <c r="K29" s="194" t="str">
        <f>'Samenvattend overzicht'!C4</f>
        <v>Naam van de hogeschool</v>
      </c>
      <c r="L29" s="195"/>
      <c r="M29" s="196">
        <f>SUMIF('Werkpakket 1'!$C:$C,$K29,'Werkpakket 1'!$L:$L)+SUMIF('Werkpakket 2'!$C:$C,$K29,'Werkpakket 2'!$L:$L)+SUMIF('Werkpakket 3'!$C:$C,$K29,'Werkpakket 3'!$L:$L)+SUMIF('Werkpakket 4'!$C:$C,$K29,'Werkpakket 4'!$L:$L)+SUMIF('Werkpakket 5'!$C:$C,$K29,'Werkpakket 5'!$L:$L)+SUMIF(Projectmanagement!$C:$C,$K29,Projectmanagement!$L:$L)+SUMIF('Materiële kosten'!$C:$C,$K29,'Materiële kosten'!F:F)</f>
        <v>0</v>
      </c>
      <c r="N29" s="172"/>
      <c r="O29" s="172"/>
      <c r="P29" s="198" t="str">
        <f>IF(Tabel6[[#This Row],[Gerealiseerde kosten]]-Tabel6[[#This Row],[Cofinanciering in kind]]-Tabel6[[#This Row],[Cofinanciering in cash]]=0,"",Tabel6[[#This Row],[Gerealiseerde kosten]]-Tabel6[[#This Row],[Cofinanciering in kind]]-Tabel6[[#This Row],[Cofinanciering in cash]])</f>
        <v/>
      </c>
    </row>
    <row r="30" spans="2:16">
      <c r="B30" s="157">
        <v>1</v>
      </c>
      <c r="C30" s="70"/>
      <c r="D30" s="70"/>
      <c r="E30" s="185">
        <f>SUMIF('Werkpakket 1'!$C:$C,$C30,'Werkpakket 1'!$H:$H)+SUMIF('Werkpakket 2'!$C:$C,$C30,'Werkpakket 2'!$H:$H)+SUMIF('Werkpakket 3'!$C:$C,$C30,'Werkpakket 3'!$H:$H)+SUMIF('Werkpakket 4'!$C:$C,$C30,'Werkpakket 4'!$H:$H)+SUMIF('Werkpakket 5'!$C:$C,$C30,'Werkpakket 5'!$H:$H)+SUMIF(Projectmanagement!$C:$C,$C30,Projectmanagement!$H:$H)+SUMIF('Materiële kosten'!C:C,$C30,'Materiële kosten'!D:D)</f>
        <v>0</v>
      </c>
      <c r="F30" s="186"/>
      <c r="G30" s="186"/>
      <c r="H30" s="198" t="str">
        <f>IF(Tabel3[[#This Row],[Begrote kosten]]-Tabel3[[#This Row],[Cofinanciering in kind]]-Tabel3[[#This Row],[Cofinanciering in cash]]=0,"",Tabel3[[#This Row],[Begrote kosten]]-Tabel3[[#This Row],[Cofinanciering in kind]]-Tabel3[[#This Row],[Cofinanciering in cash]])</f>
        <v/>
      </c>
      <c r="J30" s="239">
        <v>1</v>
      </c>
      <c r="K30" s="70"/>
      <c r="L30" s="70"/>
      <c r="M30" s="196">
        <f>SUMIF('Werkpakket 1'!$C:$C,$K30,'Werkpakket 1'!$L:$L)+SUMIF('Werkpakket 2'!$C:$C,$K30,'Werkpakket 2'!$L:$L)+SUMIF('Werkpakket 3'!$C:$C,$K30,'Werkpakket 3'!$L:$L)+SUMIF('Werkpakket 4'!$C:$C,$K30,'Werkpakket 4'!$L:$L)+SUMIF('Werkpakket 5'!$C:$C,$K30,'Werkpakket 5'!$L:$L)+SUMIF(Projectmanagement!$C:$C,$K30,Projectmanagement!$L:$L)+SUMIF('Materiële kosten'!$C:$C,$K30,'Materiële kosten'!F:F)</f>
        <v>0</v>
      </c>
      <c r="N30" s="158"/>
      <c r="O30" s="158"/>
      <c r="P30" s="198" t="str">
        <f>IF(Tabel6[[#This Row],[Gerealiseerde kosten]]-Tabel6[[#This Row],[Cofinanciering in kind]]-Tabel6[[#This Row],[Cofinanciering in cash]]=0,"",Tabel6[[#This Row],[Gerealiseerde kosten]]-Tabel6[[#This Row],[Cofinanciering in kind]]-Tabel6[[#This Row],[Cofinanciering in cash]])</f>
        <v/>
      </c>
    </row>
    <row r="31" spans="2:16">
      <c r="B31" s="157">
        <v>2</v>
      </c>
      <c r="C31" s="71"/>
      <c r="D31" s="71"/>
      <c r="E31" s="185">
        <f>SUMIF('Werkpakket 1'!$C:$C,$C31,'Werkpakket 1'!$H:$H)+SUMIF('Werkpakket 2'!$C:$C,$C31,'Werkpakket 2'!$H:$H)+SUMIF('Werkpakket 3'!$C:$C,$C31,'Werkpakket 3'!$H:$H)+SUMIF('Werkpakket 4'!$C:$C,$C31,'Werkpakket 4'!$H:$H)+SUMIF('Werkpakket 5'!$C:$C,$C31,'Werkpakket 5'!$H:$H)+SUMIF(Projectmanagement!$C:$C,$C31,Projectmanagement!$H:$H)+SUMIF('Materiële kosten'!C:C,$C31,'Materiële kosten'!D:D)</f>
        <v>0</v>
      </c>
      <c r="F31" s="186"/>
      <c r="G31" s="186"/>
      <c r="H31" s="198" t="str">
        <f>IF(Tabel3[[#This Row],[Begrote kosten]]-Tabel3[[#This Row],[Cofinanciering in kind]]-Tabel3[[#This Row],[Cofinanciering in cash]]=0,"",Tabel3[[#This Row],[Begrote kosten]]-Tabel3[[#This Row],[Cofinanciering in kind]]-Tabel3[[#This Row],[Cofinanciering in cash]])</f>
        <v/>
      </c>
      <c r="J31" s="239">
        <v>2</v>
      </c>
      <c r="K31" s="71"/>
      <c r="L31" s="71"/>
      <c r="M31" s="196">
        <f>SUMIF('Werkpakket 1'!$C:$C,$K31,'Werkpakket 1'!$L:$L)+SUMIF('Werkpakket 2'!$C:$C,$K31,'Werkpakket 2'!$L:$L)+SUMIF('Werkpakket 3'!$C:$C,$K31,'Werkpakket 3'!$L:$L)+SUMIF('Werkpakket 4'!$C:$C,$K31,'Werkpakket 4'!$L:$L)+SUMIF('Werkpakket 5'!$C:$C,$K31,'Werkpakket 5'!$L:$L)+SUMIF(Projectmanagement!$C:$C,$K31,Projectmanagement!$L:$L)+SUMIF('Materiële kosten'!$C:$C,$K31,'Materiële kosten'!F:F)</f>
        <v>0</v>
      </c>
      <c r="N31" s="158"/>
      <c r="O31" s="158"/>
      <c r="P31" s="198" t="str">
        <f>IF(Tabel6[[#This Row],[Gerealiseerde kosten]]-Tabel6[[#This Row],[Cofinanciering in kind]]-Tabel6[[#This Row],[Cofinanciering in cash]]=0,"",Tabel6[[#This Row],[Gerealiseerde kosten]]-Tabel6[[#This Row],[Cofinanciering in kind]]-Tabel6[[#This Row],[Cofinanciering in cash]])</f>
        <v/>
      </c>
    </row>
    <row r="32" spans="2:16">
      <c r="B32" s="157">
        <v>3</v>
      </c>
      <c r="C32" s="71"/>
      <c r="D32" s="71"/>
      <c r="E32" s="185">
        <f>SUMIF('Werkpakket 1'!$C:$C,$C32,'Werkpakket 1'!$H:$H)+SUMIF('Werkpakket 2'!$C:$C,$C32,'Werkpakket 2'!$H:$H)+SUMIF('Werkpakket 3'!$C:$C,$C32,'Werkpakket 3'!$H:$H)+SUMIF('Werkpakket 4'!$C:$C,$C32,'Werkpakket 4'!$H:$H)+SUMIF('Werkpakket 5'!$C:$C,$C32,'Werkpakket 5'!$H:$H)+SUMIF(Projectmanagement!$C:$C,$C32,Projectmanagement!$H:$H)+SUMIF('Materiële kosten'!C:C,$C32,'Materiële kosten'!D:D)</f>
        <v>0</v>
      </c>
      <c r="F32" s="186"/>
      <c r="G32" s="186"/>
      <c r="H32" s="198" t="str">
        <f>IF(Tabel3[[#This Row],[Begrote kosten]]-Tabel3[[#This Row],[Cofinanciering in kind]]-Tabel3[[#This Row],[Cofinanciering in cash]]=0,"",Tabel3[[#This Row],[Begrote kosten]]-Tabel3[[#This Row],[Cofinanciering in kind]]-Tabel3[[#This Row],[Cofinanciering in cash]])</f>
        <v/>
      </c>
      <c r="J32" s="239">
        <v>3</v>
      </c>
      <c r="K32" s="71"/>
      <c r="L32" s="71"/>
      <c r="M32" s="196">
        <f>SUMIF('Werkpakket 1'!$C:$C,$K32,'Werkpakket 1'!$L:$L)+SUMIF('Werkpakket 2'!$C:$C,$K32,'Werkpakket 2'!$L:$L)+SUMIF('Werkpakket 3'!$C:$C,$K32,'Werkpakket 3'!$L:$L)+SUMIF('Werkpakket 4'!$C:$C,$K32,'Werkpakket 4'!$L:$L)+SUMIF('Werkpakket 5'!$C:$C,$K32,'Werkpakket 5'!$L:$L)+SUMIF(Projectmanagement!$C:$C,$K32,Projectmanagement!$L:$L)+SUMIF('Materiële kosten'!$C:$C,$K32,'Materiële kosten'!F:F)</f>
        <v>0</v>
      </c>
      <c r="N32" s="158"/>
      <c r="O32" s="158"/>
      <c r="P32" s="198" t="str">
        <f>IF(Tabel6[[#This Row],[Gerealiseerde kosten]]-Tabel6[[#This Row],[Cofinanciering in kind]]-Tabel6[[#This Row],[Cofinanciering in cash]]=0,"",Tabel6[[#This Row],[Gerealiseerde kosten]]-Tabel6[[#This Row],[Cofinanciering in kind]]-Tabel6[[#This Row],[Cofinanciering in cash]])</f>
        <v/>
      </c>
    </row>
    <row r="33" spans="2:16">
      <c r="B33" s="157">
        <v>4</v>
      </c>
      <c r="C33" s="71"/>
      <c r="D33" s="71"/>
      <c r="E33" s="185">
        <f>SUMIF('Werkpakket 1'!$C:$C,$C33,'Werkpakket 1'!$H:$H)+SUMIF('Werkpakket 2'!$C:$C,$C33,'Werkpakket 2'!$H:$H)+SUMIF('Werkpakket 3'!$C:$C,$C33,'Werkpakket 3'!$H:$H)+SUMIF('Werkpakket 4'!$C:$C,$C33,'Werkpakket 4'!$H:$H)+SUMIF('Werkpakket 5'!$C:$C,$C33,'Werkpakket 5'!$H:$H)+SUMIF(Projectmanagement!$C:$C,$C33,Projectmanagement!$H:$H)+SUMIF('Materiële kosten'!C:C,$C33,'Materiële kosten'!D:D)</f>
        <v>0</v>
      </c>
      <c r="F33" s="186"/>
      <c r="G33" s="186"/>
      <c r="H33" s="198" t="str">
        <f>IF(Tabel3[[#This Row],[Begrote kosten]]-Tabel3[[#This Row],[Cofinanciering in kind]]-Tabel3[[#This Row],[Cofinanciering in cash]]=0,"",Tabel3[[#This Row],[Begrote kosten]]-Tabel3[[#This Row],[Cofinanciering in kind]]-Tabel3[[#This Row],[Cofinanciering in cash]])</f>
        <v/>
      </c>
      <c r="J33" s="239">
        <v>4</v>
      </c>
      <c r="K33" s="71"/>
      <c r="L33" s="71"/>
      <c r="M33" s="196">
        <f>SUMIF('Werkpakket 1'!$C:$C,$K33,'Werkpakket 1'!$L:$L)+SUMIF('Werkpakket 2'!$C:$C,$K33,'Werkpakket 2'!$L:$L)+SUMIF('Werkpakket 3'!$C:$C,$K33,'Werkpakket 3'!$L:$L)+SUMIF('Werkpakket 4'!$C:$C,$K33,'Werkpakket 4'!$L:$L)+SUMIF('Werkpakket 5'!$C:$C,$K33,'Werkpakket 5'!$L:$L)+SUMIF(Projectmanagement!$C:$C,$K33,Projectmanagement!$L:$L)+SUMIF('Materiële kosten'!$C:$C,$K33,'Materiële kosten'!F:F)</f>
        <v>0</v>
      </c>
      <c r="N33" s="158"/>
      <c r="O33" s="158"/>
      <c r="P33" s="198" t="str">
        <f>IF(Tabel6[[#This Row],[Gerealiseerde kosten]]-Tabel6[[#This Row],[Cofinanciering in kind]]-Tabel6[[#This Row],[Cofinanciering in cash]]=0,"",Tabel6[[#This Row],[Gerealiseerde kosten]]-Tabel6[[#This Row],[Cofinanciering in kind]]-Tabel6[[#This Row],[Cofinanciering in cash]])</f>
        <v/>
      </c>
    </row>
    <row r="34" spans="2:16">
      <c r="B34" s="157">
        <v>5</v>
      </c>
      <c r="C34" s="71"/>
      <c r="D34" s="71"/>
      <c r="E34" s="185">
        <f>SUMIF('Werkpakket 1'!$C:$C,$C34,'Werkpakket 1'!$H:$H)+SUMIF('Werkpakket 2'!$C:$C,$C34,'Werkpakket 2'!$H:$H)+SUMIF('Werkpakket 3'!$C:$C,$C34,'Werkpakket 3'!$H:$H)+SUMIF('Werkpakket 4'!$C:$C,$C34,'Werkpakket 4'!$H:$H)+SUMIF('Werkpakket 5'!$C:$C,$C34,'Werkpakket 5'!$H:$H)+SUMIF(Projectmanagement!$C:$C,$C34,Projectmanagement!$H:$H)+SUMIF('Materiële kosten'!C:C,$C34,'Materiële kosten'!D:D)</f>
        <v>0</v>
      </c>
      <c r="F34" s="186"/>
      <c r="G34" s="186"/>
      <c r="H34" s="198" t="str">
        <f>IF(Tabel3[[#This Row],[Begrote kosten]]-Tabel3[[#This Row],[Cofinanciering in kind]]-Tabel3[[#This Row],[Cofinanciering in cash]]=0,"",Tabel3[[#This Row],[Begrote kosten]]-Tabel3[[#This Row],[Cofinanciering in kind]]-Tabel3[[#This Row],[Cofinanciering in cash]])</f>
        <v/>
      </c>
      <c r="J34" s="239">
        <v>5</v>
      </c>
      <c r="K34" s="71"/>
      <c r="L34" s="71"/>
      <c r="M34" s="196">
        <f>SUMIF('Werkpakket 1'!$C:$C,$K34,'Werkpakket 1'!$L:$L)+SUMIF('Werkpakket 2'!$C:$C,$K34,'Werkpakket 2'!$L:$L)+SUMIF('Werkpakket 3'!$C:$C,$K34,'Werkpakket 3'!$L:$L)+SUMIF('Werkpakket 4'!$C:$C,$K34,'Werkpakket 4'!$L:$L)+SUMIF('Werkpakket 5'!$C:$C,$K34,'Werkpakket 5'!$L:$L)+SUMIF(Projectmanagement!$C:$C,$K34,Projectmanagement!$L:$L)+SUMIF('Materiële kosten'!$C:$C,$K34,'Materiële kosten'!F:F)</f>
        <v>0</v>
      </c>
      <c r="N34" s="158"/>
      <c r="O34" s="158"/>
      <c r="P34" s="198" t="str">
        <f>IF(Tabel6[[#This Row],[Gerealiseerde kosten]]-Tabel6[[#This Row],[Cofinanciering in kind]]-Tabel6[[#This Row],[Cofinanciering in cash]]=0,"",Tabel6[[#This Row],[Gerealiseerde kosten]]-Tabel6[[#This Row],[Cofinanciering in kind]]-Tabel6[[#This Row],[Cofinanciering in cash]])</f>
        <v/>
      </c>
    </row>
    <row r="35" spans="2:16">
      <c r="B35" s="157">
        <v>6</v>
      </c>
      <c r="C35" s="71"/>
      <c r="D35" s="71"/>
      <c r="E35" s="185">
        <f>SUMIF('Werkpakket 1'!$C:$C,$C35,'Werkpakket 1'!$H:$H)+SUMIF('Werkpakket 2'!$C:$C,$C35,'Werkpakket 2'!$H:$H)+SUMIF('Werkpakket 3'!$C:$C,$C35,'Werkpakket 3'!$H:$H)+SUMIF('Werkpakket 4'!$C:$C,$C35,'Werkpakket 4'!$H:$H)+SUMIF('Werkpakket 5'!$C:$C,$C35,'Werkpakket 5'!$H:$H)+SUMIF(Projectmanagement!$C:$C,$C35,Projectmanagement!$H:$H)+SUMIF('Materiële kosten'!C:C,$C35,'Materiële kosten'!D:D)</f>
        <v>0</v>
      </c>
      <c r="F35" s="186"/>
      <c r="G35" s="186"/>
      <c r="H35" s="198" t="str">
        <f>IF(Tabel3[[#This Row],[Begrote kosten]]-Tabel3[[#This Row],[Cofinanciering in kind]]-Tabel3[[#This Row],[Cofinanciering in cash]]=0,"",Tabel3[[#This Row],[Begrote kosten]]-Tabel3[[#This Row],[Cofinanciering in kind]]-Tabel3[[#This Row],[Cofinanciering in cash]])</f>
        <v/>
      </c>
      <c r="J35" s="239">
        <v>6</v>
      </c>
      <c r="K35" s="71"/>
      <c r="L35" s="71"/>
      <c r="M35" s="196">
        <f>SUMIF('Werkpakket 1'!$C:$C,$K35,'Werkpakket 1'!$L:$L)+SUMIF('Werkpakket 2'!$C:$C,$K35,'Werkpakket 2'!$L:$L)+SUMIF('Werkpakket 3'!$C:$C,$K35,'Werkpakket 3'!$L:$L)+SUMIF('Werkpakket 4'!$C:$C,$K35,'Werkpakket 4'!$L:$L)+SUMIF('Werkpakket 5'!$C:$C,$K35,'Werkpakket 5'!$L:$L)+SUMIF(Projectmanagement!$C:$C,$K35,Projectmanagement!$L:$L)+SUMIF('Materiële kosten'!$C:$C,$K35,'Materiële kosten'!F:F)</f>
        <v>0</v>
      </c>
      <c r="N35" s="158"/>
      <c r="O35" s="158"/>
      <c r="P35" s="198" t="str">
        <f>IF(Tabel6[[#This Row],[Gerealiseerde kosten]]-Tabel6[[#This Row],[Cofinanciering in kind]]-Tabel6[[#This Row],[Cofinanciering in cash]]=0,"",Tabel6[[#This Row],[Gerealiseerde kosten]]-Tabel6[[#This Row],[Cofinanciering in kind]]-Tabel6[[#This Row],[Cofinanciering in cash]])</f>
        <v/>
      </c>
    </row>
    <row r="36" spans="2:16">
      <c r="B36" s="157">
        <v>7</v>
      </c>
      <c r="C36" s="71"/>
      <c r="D36" s="71"/>
      <c r="E36" s="185">
        <f>SUMIF('Werkpakket 1'!$C:$C,$C36,'Werkpakket 1'!$H:$H)+SUMIF('Werkpakket 2'!$C:$C,$C36,'Werkpakket 2'!$H:$H)+SUMIF('Werkpakket 3'!$C:$C,$C36,'Werkpakket 3'!$H:$H)+SUMIF('Werkpakket 4'!$C:$C,$C36,'Werkpakket 4'!$H:$H)+SUMIF('Werkpakket 5'!$C:$C,$C36,'Werkpakket 5'!$H:$H)+SUMIF(Projectmanagement!$C:$C,$C36,Projectmanagement!$H:$H)+SUMIF('Materiële kosten'!C:C,$C36,'Materiële kosten'!D:D)</f>
        <v>0</v>
      </c>
      <c r="F36" s="186"/>
      <c r="G36" s="186"/>
      <c r="H36" s="198" t="str">
        <f>IF(Tabel3[[#This Row],[Begrote kosten]]-Tabel3[[#This Row],[Cofinanciering in kind]]-Tabel3[[#This Row],[Cofinanciering in cash]]=0,"",Tabel3[[#This Row],[Begrote kosten]]-Tabel3[[#This Row],[Cofinanciering in kind]]-Tabel3[[#This Row],[Cofinanciering in cash]])</f>
        <v/>
      </c>
      <c r="J36" s="239">
        <v>7</v>
      </c>
      <c r="K36" s="71"/>
      <c r="L36" s="71"/>
      <c r="M36" s="196">
        <f>SUMIF('Werkpakket 1'!$C:$C,$K36,'Werkpakket 1'!$L:$L)+SUMIF('Werkpakket 2'!$C:$C,$K36,'Werkpakket 2'!$L:$L)+SUMIF('Werkpakket 3'!$C:$C,$K36,'Werkpakket 3'!$L:$L)+SUMIF('Werkpakket 4'!$C:$C,$K36,'Werkpakket 4'!$L:$L)+SUMIF('Werkpakket 5'!$C:$C,$K36,'Werkpakket 5'!$L:$L)+SUMIF(Projectmanagement!$C:$C,$K36,Projectmanagement!$L:$L)+SUMIF('Materiële kosten'!$C:$C,$K36,'Materiële kosten'!F:F)</f>
        <v>0</v>
      </c>
      <c r="N36" s="158"/>
      <c r="O36" s="158"/>
      <c r="P36" s="198" t="str">
        <f>IF(Tabel6[[#This Row],[Gerealiseerde kosten]]-Tabel6[[#This Row],[Cofinanciering in kind]]-Tabel6[[#This Row],[Cofinanciering in cash]]=0,"",Tabel6[[#This Row],[Gerealiseerde kosten]]-Tabel6[[#This Row],[Cofinanciering in kind]]-Tabel6[[#This Row],[Cofinanciering in cash]])</f>
        <v/>
      </c>
    </row>
    <row r="37" spans="2:16">
      <c r="B37" s="157">
        <v>8</v>
      </c>
      <c r="C37" s="154"/>
      <c r="D37" s="154"/>
      <c r="E37" s="185">
        <f>SUMIF('Werkpakket 1'!$C:$C,$C37,'Werkpakket 1'!$H:$H)+SUMIF('Werkpakket 2'!$C:$C,$C37,'Werkpakket 2'!$H:$H)+SUMIF('Werkpakket 3'!$C:$C,$C37,'Werkpakket 3'!$H:$H)+SUMIF('Werkpakket 4'!$C:$C,$C37,'Werkpakket 4'!$H:$H)+SUMIF('Werkpakket 5'!$C:$C,$C37,'Werkpakket 5'!$H:$H)+SUMIF(Projectmanagement!$C:$C,$C37,Projectmanagement!$H:$H)+SUMIF('Materiële kosten'!C:C,$C37,'Materiële kosten'!D:D)</f>
        <v>0</v>
      </c>
      <c r="F37" s="186"/>
      <c r="G37" s="186"/>
      <c r="H37" s="198" t="str">
        <f>IF(Tabel3[[#This Row],[Begrote kosten]]-Tabel3[[#This Row],[Cofinanciering in kind]]-Tabel3[[#This Row],[Cofinanciering in cash]]=0,"",Tabel3[[#This Row],[Begrote kosten]]-Tabel3[[#This Row],[Cofinanciering in kind]]-Tabel3[[#This Row],[Cofinanciering in cash]])</f>
        <v/>
      </c>
      <c r="J37" s="239">
        <v>8</v>
      </c>
      <c r="K37" s="154"/>
      <c r="L37" s="154"/>
      <c r="M37" s="196">
        <f>SUMIF('Werkpakket 1'!$C:$C,$K37,'Werkpakket 1'!$L:$L)+SUMIF('Werkpakket 2'!$C:$C,$K37,'Werkpakket 2'!$L:$L)+SUMIF('Werkpakket 3'!$C:$C,$K37,'Werkpakket 3'!$L:$L)+SUMIF('Werkpakket 4'!$C:$C,$K37,'Werkpakket 4'!$L:$L)+SUMIF('Werkpakket 5'!$C:$C,$K37,'Werkpakket 5'!$L:$L)+SUMIF(Projectmanagement!$C:$C,$K37,Projectmanagement!$L:$L)+SUMIF('Materiële kosten'!$C:$C,$K37,'Materiële kosten'!F:F)</f>
        <v>0</v>
      </c>
      <c r="N37" s="158"/>
      <c r="O37" s="158"/>
      <c r="P37" s="198" t="str">
        <f>IF(Tabel6[[#This Row],[Gerealiseerde kosten]]-Tabel6[[#This Row],[Cofinanciering in kind]]-Tabel6[[#This Row],[Cofinanciering in cash]]=0,"",Tabel6[[#This Row],[Gerealiseerde kosten]]-Tabel6[[#This Row],[Cofinanciering in kind]]-Tabel6[[#This Row],[Cofinanciering in cash]])</f>
        <v/>
      </c>
    </row>
    <row r="38" spans="2:16">
      <c r="B38" s="157">
        <v>9</v>
      </c>
      <c r="C38" s="154"/>
      <c r="D38" s="154"/>
      <c r="E38" s="185">
        <f>SUMIF('Werkpakket 1'!$C:$C,$C38,'Werkpakket 1'!$H:$H)+SUMIF('Werkpakket 2'!$C:$C,$C38,'Werkpakket 2'!$H:$H)+SUMIF('Werkpakket 3'!$C:$C,$C38,'Werkpakket 3'!$H:$H)+SUMIF('Werkpakket 4'!$C:$C,$C38,'Werkpakket 4'!$H:$H)+SUMIF('Werkpakket 5'!$C:$C,$C38,'Werkpakket 5'!$H:$H)+SUMIF(Projectmanagement!$C:$C,$C38,Projectmanagement!$H:$H)+SUMIF('Materiële kosten'!C:C,$C38,'Materiële kosten'!D:D)</f>
        <v>0</v>
      </c>
      <c r="F38" s="186"/>
      <c r="G38" s="186"/>
      <c r="H38" s="198" t="str">
        <f>IF(Tabel3[[#This Row],[Begrote kosten]]-Tabel3[[#This Row],[Cofinanciering in kind]]-Tabel3[[#This Row],[Cofinanciering in cash]]=0,"",Tabel3[[#This Row],[Begrote kosten]]-Tabel3[[#This Row],[Cofinanciering in kind]]-Tabel3[[#This Row],[Cofinanciering in cash]])</f>
        <v/>
      </c>
      <c r="J38" s="239">
        <v>9</v>
      </c>
      <c r="K38" s="154"/>
      <c r="L38" s="154"/>
      <c r="M38" s="196">
        <f>SUMIF('Werkpakket 1'!$C:$C,$K38,'Werkpakket 1'!$L:$L)+SUMIF('Werkpakket 2'!$C:$C,$K38,'Werkpakket 2'!$L:$L)+SUMIF('Werkpakket 3'!$C:$C,$K38,'Werkpakket 3'!$L:$L)+SUMIF('Werkpakket 4'!$C:$C,$K38,'Werkpakket 4'!$L:$L)+SUMIF('Werkpakket 5'!$C:$C,$K38,'Werkpakket 5'!$L:$L)+SUMIF(Projectmanagement!$C:$C,$K38,Projectmanagement!$L:$L)+SUMIF('Materiële kosten'!$C:$C,$K38,'Materiële kosten'!F:F)</f>
        <v>0</v>
      </c>
      <c r="N38" s="158"/>
      <c r="O38" s="158"/>
      <c r="P38" s="198" t="str">
        <f>IF(Tabel6[[#This Row],[Gerealiseerde kosten]]-Tabel6[[#This Row],[Cofinanciering in kind]]-Tabel6[[#This Row],[Cofinanciering in cash]]=0,"",Tabel6[[#This Row],[Gerealiseerde kosten]]-Tabel6[[#This Row],[Cofinanciering in kind]]-Tabel6[[#This Row],[Cofinanciering in cash]])</f>
        <v/>
      </c>
    </row>
    <row r="39" spans="2:16">
      <c r="B39" s="157">
        <v>10</v>
      </c>
      <c r="C39" s="154"/>
      <c r="D39" s="154"/>
      <c r="E39" s="185">
        <f>SUMIF('Werkpakket 1'!$C:$C,$C39,'Werkpakket 1'!$H:$H)+SUMIF('Werkpakket 2'!$C:$C,$C39,'Werkpakket 2'!$H:$H)+SUMIF('Werkpakket 3'!$C:$C,$C39,'Werkpakket 3'!$H:$H)+SUMIF('Werkpakket 4'!$C:$C,$C39,'Werkpakket 4'!$H:$H)+SUMIF('Werkpakket 5'!$C:$C,$C39,'Werkpakket 5'!$H:$H)+SUMIF(Projectmanagement!$C:$C,$C39,Projectmanagement!$H:$H)+SUMIF('Materiële kosten'!C:C,$C39,'Materiële kosten'!D:D)</f>
        <v>0</v>
      </c>
      <c r="F39" s="186"/>
      <c r="G39" s="186"/>
      <c r="H39" s="198" t="str">
        <f>IF(Tabel3[[#This Row],[Begrote kosten]]-Tabel3[[#This Row],[Cofinanciering in kind]]-Tabel3[[#This Row],[Cofinanciering in cash]]=0,"",Tabel3[[#This Row],[Begrote kosten]]-Tabel3[[#This Row],[Cofinanciering in kind]]-Tabel3[[#This Row],[Cofinanciering in cash]])</f>
        <v/>
      </c>
      <c r="J39" s="239">
        <v>10</v>
      </c>
      <c r="K39" s="154"/>
      <c r="L39" s="154"/>
      <c r="M39" s="196">
        <f>SUMIF('Werkpakket 1'!$C:$C,$K39,'Werkpakket 1'!$L:$L)+SUMIF('Werkpakket 2'!$C:$C,$K39,'Werkpakket 2'!$L:$L)+SUMIF('Werkpakket 3'!$C:$C,$K39,'Werkpakket 3'!$L:$L)+SUMIF('Werkpakket 4'!$C:$C,$K39,'Werkpakket 4'!$L:$L)+SUMIF('Werkpakket 5'!$C:$C,$K39,'Werkpakket 5'!$L:$L)+SUMIF(Projectmanagement!$C:$C,$K39,Projectmanagement!$L:$L)+SUMIF('Materiële kosten'!$C:$C,$K39,'Materiële kosten'!F:F)</f>
        <v>0</v>
      </c>
      <c r="N39" s="158"/>
      <c r="O39" s="158"/>
      <c r="P39" s="198" t="str">
        <f>IF(Tabel6[[#This Row],[Gerealiseerde kosten]]-Tabel6[[#This Row],[Cofinanciering in kind]]-Tabel6[[#This Row],[Cofinanciering in cash]]=0,"",Tabel6[[#This Row],[Gerealiseerde kosten]]-Tabel6[[#This Row],[Cofinanciering in kind]]-Tabel6[[#This Row],[Cofinanciering in cash]])</f>
        <v/>
      </c>
    </row>
    <row r="40" spans="2:16">
      <c r="B40" s="157">
        <v>11</v>
      </c>
      <c r="C40" s="154"/>
      <c r="D40" s="154"/>
      <c r="E40" s="185">
        <f>SUMIF('Werkpakket 1'!$C:$C,$C40,'Werkpakket 1'!$H:$H)+SUMIF('Werkpakket 2'!$C:$C,$C40,'Werkpakket 2'!$H:$H)+SUMIF('Werkpakket 3'!$C:$C,$C40,'Werkpakket 3'!$H:$H)+SUMIF('Werkpakket 4'!$C:$C,$C40,'Werkpakket 4'!$H:$H)+SUMIF('Werkpakket 5'!$C:$C,$C40,'Werkpakket 5'!$H:$H)+SUMIF(Projectmanagement!$C:$C,$C40,Projectmanagement!$H:$H)+SUMIF('Materiële kosten'!C:C,$C40,'Materiële kosten'!D:D)</f>
        <v>0</v>
      </c>
      <c r="F40" s="186"/>
      <c r="G40" s="186"/>
      <c r="H40" s="198" t="str">
        <f>IF(Tabel3[[#This Row],[Begrote kosten]]-Tabel3[[#This Row],[Cofinanciering in kind]]-Tabel3[[#This Row],[Cofinanciering in cash]]=0,"",Tabel3[[#This Row],[Begrote kosten]]-Tabel3[[#This Row],[Cofinanciering in kind]]-Tabel3[[#This Row],[Cofinanciering in cash]])</f>
        <v/>
      </c>
      <c r="J40" s="239">
        <v>11</v>
      </c>
      <c r="K40" s="154"/>
      <c r="L40" s="154"/>
      <c r="M40" s="196">
        <f>SUMIF('Werkpakket 1'!$C:$C,$K40,'Werkpakket 1'!$L:$L)+SUMIF('Werkpakket 2'!$C:$C,$K40,'Werkpakket 2'!$L:$L)+SUMIF('Werkpakket 3'!$C:$C,$K40,'Werkpakket 3'!$L:$L)+SUMIF('Werkpakket 4'!$C:$C,$K40,'Werkpakket 4'!$L:$L)+SUMIF('Werkpakket 5'!$C:$C,$K40,'Werkpakket 5'!$L:$L)+SUMIF(Projectmanagement!$C:$C,$K40,Projectmanagement!$L:$L)+SUMIF('Materiële kosten'!$C:$C,$K40,'Materiële kosten'!F:F)</f>
        <v>0</v>
      </c>
      <c r="N40" s="158"/>
      <c r="O40" s="158"/>
      <c r="P40" s="198" t="str">
        <f>IF(Tabel6[[#This Row],[Gerealiseerde kosten]]-Tabel6[[#This Row],[Cofinanciering in kind]]-Tabel6[[#This Row],[Cofinanciering in cash]]=0,"",Tabel6[[#This Row],[Gerealiseerde kosten]]-Tabel6[[#This Row],[Cofinanciering in kind]]-Tabel6[[#This Row],[Cofinanciering in cash]])</f>
        <v/>
      </c>
    </row>
    <row r="41" spans="2:16">
      <c r="B41" s="157">
        <v>12</v>
      </c>
      <c r="C41" s="154"/>
      <c r="D41" s="154"/>
      <c r="E41" s="185">
        <f>SUMIF('Werkpakket 1'!$C:$C,$C41,'Werkpakket 1'!$H:$H)+SUMIF('Werkpakket 2'!$C:$C,$C41,'Werkpakket 2'!$H:$H)+SUMIF('Werkpakket 3'!$C:$C,$C41,'Werkpakket 3'!$H:$H)+SUMIF('Werkpakket 4'!$C:$C,$C41,'Werkpakket 4'!$H:$H)+SUMIF('Werkpakket 5'!$C:$C,$C41,'Werkpakket 5'!$H:$H)+SUMIF(Projectmanagement!$C:$C,$C41,Projectmanagement!$H:$H)+SUMIF('Materiële kosten'!C:C,$C41,'Materiële kosten'!D:D)</f>
        <v>0</v>
      </c>
      <c r="F41" s="186"/>
      <c r="G41" s="186"/>
      <c r="H41" s="198" t="str">
        <f>IF(Tabel3[[#This Row],[Begrote kosten]]-Tabel3[[#This Row],[Cofinanciering in kind]]-Tabel3[[#This Row],[Cofinanciering in cash]]=0,"",Tabel3[[#This Row],[Begrote kosten]]-Tabel3[[#This Row],[Cofinanciering in kind]]-Tabel3[[#This Row],[Cofinanciering in cash]])</f>
        <v/>
      </c>
      <c r="J41" s="239">
        <v>12</v>
      </c>
      <c r="K41" s="154"/>
      <c r="L41" s="154"/>
      <c r="M41" s="196">
        <f>SUMIF('Werkpakket 1'!$C:$C,$K41,'Werkpakket 1'!$L:$L)+SUMIF('Werkpakket 2'!$C:$C,$K41,'Werkpakket 2'!$L:$L)+SUMIF('Werkpakket 3'!$C:$C,$K41,'Werkpakket 3'!$L:$L)+SUMIF('Werkpakket 4'!$C:$C,$K41,'Werkpakket 4'!$L:$L)+SUMIF('Werkpakket 5'!$C:$C,$K41,'Werkpakket 5'!$L:$L)+SUMIF(Projectmanagement!$C:$C,$K41,Projectmanagement!$L:$L)+SUMIF('Materiële kosten'!$C:$C,$K41,'Materiële kosten'!F:F)</f>
        <v>0</v>
      </c>
      <c r="N41" s="158"/>
      <c r="O41" s="158"/>
      <c r="P41" s="198" t="str">
        <f>IF(Tabel6[[#This Row],[Gerealiseerde kosten]]-Tabel6[[#This Row],[Cofinanciering in kind]]-Tabel6[[#This Row],[Cofinanciering in cash]]=0,"",Tabel6[[#This Row],[Gerealiseerde kosten]]-Tabel6[[#This Row],[Cofinanciering in kind]]-Tabel6[[#This Row],[Cofinanciering in cash]])</f>
        <v/>
      </c>
    </row>
    <row r="42" spans="2:16">
      <c r="B42" s="157">
        <v>13</v>
      </c>
      <c r="C42" s="154"/>
      <c r="D42" s="154"/>
      <c r="E42" s="185">
        <f>SUMIF('Werkpakket 1'!$C:$C,$C42,'Werkpakket 1'!$H:$H)+SUMIF('Werkpakket 2'!$C:$C,$C42,'Werkpakket 2'!$H:$H)+SUMIF('Werkpakket 3'!$C:$C,$C42,'Werkpakket 3'!$H:$H)+SUMIF('Werkpakket 4'!$C:$C,$C42,'Werkpakket 4'!$H:$H)+SUMIF('Werkpakket 5'!$C:$C,$C42,'Werkpakket 5'!$H:$H)+SUMIF(Projectmanagement!$C:$C,$C42,Projectmanagement!$H:$H)+SUMIF('Materiële kosten'!C:C,$C42,'Materiële kosten'!D:D)</f>
        <v>0</v>
      </c>
      <c r="F42" s="186"/>
      <c r="G42" s="186"/>
      <c r="H42" s="198" t="str">
        <f>IF(Tabel3[[#This Row],[Begrote kosten]]-Tabel3[[#This Row],[Cofinanciering in kind]]-Tabel3[[#This Row],[Cofinanciering in cash]]=0,"",Tabel3[[#This Row],[Begrote kosten]]-Tabel3[[#This Row],[Cofinanciering in kind]]-Tabel3[[#This Row],[Cofinanciering in cash]])</f>
        <v/>
      </c>
      <c r="J42" s="239">
        <v>13</v>
      </c>
      <c r="K42" s="154"/>
      <c r="L42" s="154"/>
      <c r="M42" s="196">
        <f>SUMIF('Werkpakket 1'!$C:$C,$K42,'Werkpakket 1'!$L:$L)+SUMIF('Werkpakket 2'!$C:$C,$K42,'Werkpakket 2'!$L:$L)+SUMIF('Werkpakket 3'!$C:$C,$K42,'Werkpakket 3'!$L:$L)+SUMIF('Werkpakket 4'!$C:$C,$K42,'Werkpakket 4'!$L:$L)+SUMIF('Werkpakket 5'!$C:$C,$K42,'Werkpakket 5'!$L:$L)+SUMIF(Projectmanagement!$C:$C,$K42,Projectmanagement!$L:$L)+SUMIF('Materiële kosten'!$C:$C,$K42,'Materiële kosten'!F:F)</f>
        <v>0</v>
      </c>
      <c r="N42" s="158"/>
      <c r="O42" s="158"/>
      <c r="P42" s="198" t="str">
        <f>IF(Tabel6[[#This Row],[Gerealiseerde kosten]]-Tabel6[[#This Row],[Cofinanciering in kind]]-Tabel6[[#This Row],[Cofinanciering in cash]]=0,"",Tabel6[[#This Row],[Gerealiseerde kosten]]-Tabel6[[#This Row],[Cofinanciering in kind]]-Tabel6[[#This Row],[Cofinanciering in cash]])</f>
        <v/>
      </c>
    </row>
    <row r="43" spans="2:16">
      <c r="B43" s="157">
        <v>14</v>
      </c>
      <c r="C43" s="154"/>
      <c r="D43" s="154"/>
      <c r="E43" s="185">
        <f>SUMIF('Werkpakket 1'!$C:$C,$C43,'Werkpakket 1'!$H:$H)+SUMIF('Werkpakket 2'!$C:$C,$C43,'Werkpakket 2'!$H:$H)+SUMIF('Werkpakket 3'!$C:$C,$C43,'Werkpakket 3'!$H:$H)+SUMIF('Werkpakket 4'!$C:$C,$C43,'Werkpakket 4'!$H:$H)+SUMIF('Werkpakket 5'!$C:$C,$C43,'Werkpakket 5'!$H:$H)+SUMIF(Projectmanagement!$C:$C,$C43,Projectmanagement!$H:$H)+SUMIF('Materiële kosten'!C:C,$C43,'Materiële kosten'!D:D)</f>
        <v>0</v>
      </c>
      <c r="F43" s="186"/>
      <c r="G43" s="186"/>
      <c r="H43" s="198" t="str">
        <f>IF(Tabel3[[#This Row],[Begrote kosten]]-Tabel3[[#This Row],[Cofinanciering in kind]]-Tabel3[[#This Row],[Cofinanciering in cash]]=0,"",Tabel3[[#This Row],[Begrote kosten]]-Tabel3[[#This Row],[Cofinanciering in kind]]-Tabel3[[#This Row],[Cofinanciering in cash]])</f>
        <v/>
      </c>
      <c r="J43" s="239">
        <v>14</v>
      </c>
      <c r="K43" s="154"/>
      <c r="L43" s="154"/>
      <c r="M43" s="196">
        <f>SUMIF('Werkpakket 1'!$C:$C,$K43,'Werkpakket 1'!$L:$L)+SUMIF('Werkpakket 2'!$C:$C,$K43,'Werkpakket 2'!$L:$L)+SUMIF('Werkpakket 3'!$C:$C,$K43,'Werkpakket 3'!$L:$L)+SUMIF('Werkpakket 4'!$C:$C,$K43,'Werkpakket 4'!$L:$L)+SUMIF('Werkpakket 5'!$C:$C,$K43,'Werkpakket 5'!$L:$L)+SUMIF(Projectmanagement!$C:$C,$K43,Projectmanagement!$L:$L)+SUMIF('Materiële kosten'!$C:$C,$K43,'Materiële kosten'!F:F)</f>
        <v>0</v>
      </c>
      <c r="N43" s="158"/>
      <c r="O43" s="158"/>
      <c r="P43" s="198" t="str">
        <f>IF(Tabel6[[#This Row],[Gerealiseerde kosten]]-Tabel6[[#This Row],[Cofinanciering in kind]]-Tabel6[[#This Row],[Cofinanciering in cash]]=0,"",Tabel6[[#This Row],[Gerealiseerde kosten]]-Tabel6[[#This Row],[Cofinanciering in kind]]-Tabel6[[#This Row],[Cofinanciering in cash]])</f>
        <v/>
      </c>
    </row>
    <row r="44" spans="2:16">
      <c r="B44" s="157">
        <v>15</v>
      </c>
      <c r="C44" s="71"/>
      <c r="D44" s="71"/>
      <c r="E44" s="185">
        <f>SUMIF('Werkpakket 1'!$C:$C,$C44,'Werkpakket 1'!$H:$H)+SUMIF('Werkpakket 2'!$C:$C,$C44,'Werkpakket 2'!$H:$H)+SUMIF('Werkpakket 3'!$C:$C,$C44,'Werkpakket 3'!$H:$H)+SUMIF('Werkpakket 4'!$C:$C,$C44,'Werkpakket 4'!$H:$H)+SUMIF('Werkpakket 5'!$C:$C,$C44,'Werkpakket 5'!$H:$H)+SUMIF(Projectmanagement!$C:$C,$C44,Projectmanagement!$H:$H)+SUMIF('Materiële kosten'!C:C,$C44,'Materiële kosten'!D:D)</f>
        <v>0</v>
      </c>
      <c r="F44" s="186"/>
      <c r="G44" s="186"/>
      <c r="H44" s="198" t="str">
        <f>IF(Tabel3[[#This Row],[Begrote kosten]]-Tabel3[[#This Row],[Cofinanciering in kind]]-Tabel3[[#This Row],[Cofinanciering in cash]]=0,"",Tabel3[[#This Row],[Begrote kosten]]-Tabel3[[#This Row],[Cofinanciering in kind]]-Tabel3[[#This Row],[Cofinanciering in cash]])</f>
        <v/>
      </c>
      <c r="J44" s="239">
        <v>15</v>
      </c>
      <c r="K44" s="71"/>
      <c r="L44" s="71"/>
      <c r="M44" s="196">
        <f>SUMIF('Werkpakket 1'!$C:$C,$K44,'Werkpakket 1'!$L:$L)+SUMIF('Werkpakket 2'!$C:$C,$K44,'Werkpakket 2'!$L:$L)+SUMIF('Werkpakket 3'!$C:$C,$K44,'Werkpakket 3'!$L:$L)+SUMIF('Werkpakket 4'!$C:$C,$K44,'Werkpakket 4'!$L:$L)+SUMIF('Werkpakket 5'!$C:$C,$K44,'Werkpakket 5'!$L:$L)+SUMIF(Projectmanagement!$C:$C,$K44,Projectmanagement!$L:$L)+SUMIF('Materiële kosten'!$C:$C,$K44,'Materiële kosten'!F:F)</f>
        <v>0</v>
      </c>
      <c r="N44" s="158"/>
      <c r="O44" s="158"/>
      <c r="P44" s="198" t="str">
        <f>IF(Tabel6[[#This Row],[Gerealiseerde kosten]]-Tabel6[[#This Row],[Cofinanciering in kind]]-Tabel6[[#This Row],[Cofinanciering in cash]]=0,"",Tabel6[[#This Row],[Gerealiseerde kosten]]-Tabel6[[#This Row],[Cofinanciering in kind]]-Tabel6[[#This Row],[Cofinanciering in cash]])</f>
        <v/>
      </c>
    </row>
    <row r="45" spans="2:16">
      <c r="B45" s="157">
        <v>16</v>
      </c>
      <c r="C45" s="71"/>
      <c r="D45" s="71"/>
      <c r="E45" s="185">
        <f>SUMIF('Werkpakket 1'!$C:$C,$C45,'Werkpakket 1'!$H:$H)+SUMIF('Werkpakket 2'!$C:$C,$C45,'Werkpakket 2'!$H:$H)+SUMIF('Werkpakket 3'!$C:$C,$C45,'Werkpakket 3'!$H:$H)+SUMIF('Werkpakket 4'!$C:$C,$C45,'Werkpakket 4'!$H:$H)+SUMIF('Werkpakket 5'!$C:$C,$C45,'Werkpakket 5'!$H:$H)+SUMIF(Projectmanagement!$C:$C,$C45,Projectmanagement!$H:$H)+SUMIF('Materiële kosten'!C:C,$C45,'Materiële kosten'!D:D)</f>
        <v>0</v>
      </c>
      <c r="F45" s="186"/>
      <c r="G45" s="186"/>
      <c r="H45" s="198" t="str">
        <f>IF(Tabel3[[#This Row],[Begrote kosten]]-Tabel3[[#This Row],[Cofinanciering in kind]]-Tabel3[[#This Row],[Cofinanciering in cash]]=0,"",Tabel3[[#This Row],[Begrote kosten]]-Tabel3[[#This Row],[Cofinanciering in kind]]-Tabel3[[#This Row],[Cofinanciering in cash]])</f>
        <v/>
      </c>
      <c r="J45" s="239">
        <v>16</v>
      </c>
      <c r="K45" s="71"/>
      <c r="L45" s="71"/>
      <c r="M45" s="196">
        <f>SUMIF('Werkpakket 1'!$C:$C,$K45,'Werkpakket 1'!$L:$L)+SUMIF('Werkpakket 2'!$C:$C,$K45,'Werkpakket 2'!$L:$L)+SUMIF('Werkpakket 3'!$C:$C,$K45,'Werkpakket 3'!$L:$L)+SUMIF('Werkpakket 4'!$C:$C,$K45,'Werkpakket 4'!$L:$L)+SUMIF('Werkpakket 5'!$C:$C,$K45,'Werkpakket 5'!$L:$L)+SUMIF(Projectmanagement!$C:$C,$K45,Projectmanagement!$L:$L)+SUMIF('Materiële kosten'!$C:$C,$K45,'Materiële kosten'!F:F)</f>
        <v>0</v>
      </c>
      <c r="N45" s="158"/>
      <c r="O45" s="158"/>
      <c r="P45" s="198" t="str">
        <f>IF(Tabel6[[#This Row],[Gerealiseerde kosten]]-Tabel6[[#This Row],[Cofinanciering in kind]]-Tabel6[[#This Row],[Cofinanciering in cash]]=0,"",Tabel6[[#This Row],[Gerealiseerde kosten]]-Tabel6[[#This Row],[Cofinanciering in kind]]-Tabel6[[#This Row],[Cofinanciering in cash]])</f>
        <v/>
      </c>
    </row>
    <row r="46" spans="2:16">
      <c r="B46" s="157">
        <v>17</v>
      </c>
      <c r="C46" s="71"/>
      <c r="D46" s="71"/>
      <c r="E46" s="185">
        <f>SUMIF('Werkpakket 1'!$C:$C,$C46,'Werkpakket 1'!$H:$H)+SUMIF('Werkpakket 2'!$C:$C,$C46,'Werkpakket 2'!$H:$H)+SUMIF('Werkpakket 3'!$C:$C,$C46,'Werkpakket 3'!$H:$H)+SUMIF('Werkpakket 4'!$C:$C,$C46,'Werkpakket 4'!$H:$H)+SUMIF('Werkpakket 5'!$C:$C,$C46,'Werkpakket 5'!$H:$H)+SUMIF(Projectmanagement!$C:$C,$C46,Projectmanagement!$H:$H)+SUMIF('Materiële kosten'!C:C,$C46,'Materiële kosten'!D:D)</f>
        <v>0</v>
      </c>
      <c r="F46" s="186"/>
      <c r="G46" s="186"/>
      <c r="H46" s="198" t="str">
        <f>IF(Tabel3[[#This Row],[Begrote kosten]]-Tabel3[[#This Row],[Cofinanciering in kind]]-Tabel3[[#This Row],[Cofinanciering in cash]]=0,"",Tabel3[[#This Row],[Begrote kosten]]-Tabel3[[#This Row],[Cofinanciering in kind]]-Tabel3[[#This Row],[Cofinanciering in cash]])</f>
        <v/>
      </c>
      <c r="J46" s="239">
        <v>17</v>
      </c>
      <c r="K46" s="71"/>
      <c r="L46" s="71"/>
      <c r="M46" s="196">
        <f>SUMIF('Werkpakket 1'!$C:$C,$K46,'Werkpakket 1'!$L:$L)+SUMIF('Werkpakket 2'!$C:$C,$K46,'Werkpakket 2'!$L:$L)+SUMIF('Werkpakket 3'!$C:$C,$K46,'Werkpakket 3'!$L:$L)+SUMIF('Werkpakket 4'!$C:$C,$K46,'Werkpakket 4'!$L:$L)+SUMIF('Werkpakket 5'!$C:$C,$K46,'Werkpakket 5'!$L:$L)+SUMIF(Projectmanagement!$C:$C,$K46,Projectmanagement!$L:$L)+SUMIF('Materiële kosten'!$C:$C,$K46,'Materiële kosten'!F:F)</f>
        <v>0</v>
      </c>
      <c r="N46" s="158"/>
      <c r="O46" s="158"/>
      <c r="P46" s="198" t="str">
        <f>IF(Tabel6[[#This Row],[Gerealiseerde kosten]]-Tabel6[[#This Row],[Cofinanciering in kind]]-Tabel6[[#This Row],[Cofinanciering in cash]]=0,"",Tabel6[[#This Row],[Gerealiseerde kosten]]-Tabel6[[#This Row],[Cofinanciering in kind]]-Tabel6[[#This Row],[Cofinanciering in cash]])</f>
        <v/>
      </c>
    </row>
    <row r="47" spans="2:16">
      <c r="B47" s="157">
        <v>18</v>
      </c>
      <c r="C47" s="71"/>
      <c r="D47" s="71"/>
      <c r="E47" s="185">
        <f>SUMIF('Werkpakket 1'!$C:$C,$C47,'Werkpakket 1'!$H:$H)+SUMIF('Werkpakket 2'!$C:$C,$C47,'Werkpakket 2'!$H:$H)+SUMIF('Werkpakket 3'!$C:$C,$C47,'Werkpakket 3'!$H:$H)+SUMIF('Werkpakket 4'!$C:$C,$C47,'Werkpakket 4'!$H:$H)+SUMIF('Werkpakket 5'!$C:$C,$C47,'Werkpakket 5'!$H:$H)+SUMIF(Projectmanagement!$C:$C,$C47,Projectmanagement!$H:$H)+SUMIF('Materiële kosten'!C:C,$C47,'Materiële kosten'!D:D)</f>
        <v>0</v>
      </c>
      <c r="F47" s="186"/>
      <c r="G47" s="186"/>
      <c r="H47" s="198" t="str">
        <f>IF(Tabel3[[#This Row],[Begrote kosten]]-Tabel3[[#This Row],[Cofinanciering in kind]]-Tabel3[[#This Row],[Cofinanciering in cash]]=0,"",Tabel3[[#This Row],[Begrote kosten]]-Tabel3[[#This Row],[Cofinanciering in kind]]-Tabel3[[#This Row],[Cofinanciering in cash]])</f>
        <v/>
      </c>
      <c r="J47" s="239">
        <v>18</v>
      </c>
      <c r="K47" s="71"/>
      <c r="L47" s="71"/>
      <c r="M47" s="196">
        <f>SUMIF('Werkpakket 1'!$C:$C,$K47,'Werkpakket 1'!$L:$L)+SUMIF('Werkpakket 2'!$C:$C,$K47,'Werkpakket 2'!$L:$L)+SUMIF('Werkpakket 3'!$C:$C,$K47,'Werkpakket 3'!$L:$L)+SUMIF('Werkpakket 4'!$C:$C,$K47,'Werkpakket 4'!$L:$L)+SUMIF('Werkpakket 5'!$C:$C,$K47,'Werkpakket 5'!$L:$L)+SUMIF(Projectmanagement!$C:$C,$K47,Projectmanagement!$L:$L)+SUMIF('Materiële kosten'!$C:$C,$K47,'Materiële kosten'!F:F)</f>
        <v>0</v>
      </c>
      <c r="N47" s="158"/>
      <c r="O47" s="158"/>
      <c r="P47" s="198" t="str">
        <f>IF(Tabel6[[#This Row],[Gerealiseerde kosten]]-Tabel6[[#This Row],[Cofinanciering in kind]]-Tabel6[[#This Row],[Cofinanciering in cash]]=0,"",Tabel6[[#This Row],[Gerealiseerde kosten]]-Tabel6[[#This Row],[Cofinanciering in kind]]-Tabel6[[#This Row],[Cofinanciering in cash]])</f>
        <v/>
      </c>
    </row>
    <row r="48" spans="2:16">
      <c r="B48" s="157">
        <v>19</v>
      </c>
      <c r="C48" s="71"/>
      <c r="D48" s="71"/>
      <c r="E48" s="185">
        <f>SUMIF('Werkpakket 1'!$C:$C,$C48,'Werkpakket 1'!$H:$H)+SUMIF('Werkpakket 2'!$C:$C,$C48,'Werkpakket 2'!$H:$H)+SUMIF('Werkpakket 3'!$C:$C,$C48,'Werkpakket 3'!$H:$H)+SUMIF('Werkpakket 4'!$C:$C,$C48,'Werkpakket 4'!$H:$H)+SUMIF('Werkpakket 5'!$C:$C,$C48,'Werkpakket 5'!$H:$H)+SUMIF(Projectmanagement!$C:$C,$C48,Projectmanagement!$H:$H)+SUMIF('Materiële kosten'!C:C,$C48,'Materiële kosten'!D:D)</f>
        <v>0</v>
      </c>
      <c r="F48" s="186"/>
      <c r="G48" s="186"/>
      <c r="H48" s="198" t="str">
        <f>IF(Tabel3[[#This Row],[Begrote kosten]]-Tabel3[[#This Row],[Cofinanciering in kind]]-Tabel3[[#This Row],[Cofinanciering in cash]]=0,"",Tabel3[[#This Row],[Begrote kosten]]-Tabel3[[#This Row],[Cofinanciering in kind]]-Tabel3[[#This Row],[Cofinanciering in cash]])</f>
        <v/>
      </c>
      <c r="J48" s="239">
        <v>19</v>
      </c>
      <c r="K48" s="71"/>
      <c r="L48" s="71"/>
      <c r="M48" s="196">
        <f>SUMIF('Werkpakket 1'!$C:$C,$K48,'Werkpakket 1'!$L:$L)+SUMIF('Werkpakket 2'!$C:$C,$K48,'Werkpakket 2'!$L:$L)+SUMIF('Werkpakket 3'!$C:$C,$K48,'Werkpakket 3'!$L:$L)+SUMIF('Werkpakket 4'!$C:$C,$K48,'Werkpakket 4'!$L:$L)+SUMIF('Werkpakket 5'!$C:$C,$K48,'Werkpakket 5'!$L:$L)+SUMIF(Projectmanagement!$C:$C,$K48,Projectmanagement!$L:$L)+SUMIF('Materiële kosten'!$C:$C,$K48,'Materiële kosten'!F:F)</f>
        <v>0</v>
      </c>
      <c r="N48" s="158"/>
      <c r="O48" s="158"/>
      <c r="P48" s="198" t="str">
        <f>IF(Tabel6[[#This Row],[Gerealiseerde kosten]]-Tabel6[[#This Row],[Cofinanciering in kind]]-Tabel6[[#This Row],[Cofinanciering in cash]]=0,"",Tabel6[[#This Row],[Gerealiseerde kosten]]-Tabel6[[#This Row],[Cofinanciering in kind]]-Tabel6[[#This Row],[Cofinanciering in cash]])</f>
        <v/>
      </c>
    </row>
    <row r="49" spans="2:16">
      <c r="B49" s="157">
        <v>20</v>
      </c>
      <c r="C49" s="71"/>
      <c r="D49" s="71"/>
      <c r="E49" s="185">
        <f>SUMIF('Werkpakket 1'!$C:$C,$C49,'Werkpakket 1'!$H:$H)+SUMIF('Werkpakket 2'!$C:$C,$C49,'Werkpakket 2'!$H:$H)+SUMIF('Werkpakket 3'!$C:$C,$C49,'Werkpakket 3'!$H:$H)+SUMIF('Werkpakket 4'!$C:$C,$C49,'Werkpakket 4'!$H:$H)+SUMIF('Werkpakket 5'!$C:$C,$C49,'Werkpakket 5'!$H:$H)+SUMIF(Projectmanagement!$C:$C,$C49,Projectmanagement!$H:$H)+SUMIF('Materiële kosten'!C:C,$C49,'Materiële kosten'!D:D)</f>
        <v>0</v>
      </c>
      <c r="F49" s="186"/>
      <c r="G49" s="186"/>
      <c r="H49" s="198" t="str">
        <f>IF(Tabel3[[#This Row],[Begrote kosten]]-Tabel3[[#This Row],[Cofinanciering in kind]]-Tabel3[[#This Row],[Cofinanciering in cash]]=0,"",Tabel3[[#This Row],[Begrote kosten]]-Tabel3[[#This Row],[Cofinanciering in kind]]-Tabel3[[#This Row],[Cofinanciering in cash]])</f>
        <v/>
      </c>
      <c r="J49" s="239">
        <v>20</v>
      </c>
      <c r="K49" s="71"/>
      <c r="L49" s="71"/>
      <c r="M49" s="196">
        <f>SUMIF('Werkpakket 1'!$C:$C,$K49,'Werkpakket 1'!$L:$L)+SUMIF('Werkpakket 2'!$C:$C,$K49,'Werkpakket 2'!$L:$L)+SUMIF('Werkpakket 3'!$C:$C,$K49,'Werkpakket 3'!$L:$L)+SUMIF('Werkpakket 4'!$C:$C,$K49,'Werkpakket 4'!$L:$L)+SUMIF('Werkpakket 5'!$C:$C,$K49,'Werkpakket 5'!$L:$L)+SUMIF(Projectmanagement!$C:$C,$K49,Projectmanagement!$L:$L)+SUMIF('Materiële kosten'!$C:$C,$K49,'Materiële kosten'!F:F)</f>
        <v>0</v>
      </c>
      <c r="N49" s="158"/>
      <c r="O49" s="158"/>
      <c r="P49" s="198" t="str">
        <f>IF(Tabel6[[#This Row],[Gerealiseerde kosten]]-Tabel6[[#This Row],[Cofinanciering in kind]]-Tabel6[[#This Row],[Cofinanciering in cash]]=0,"",Tabel6[[#This Row],[Gerealiseerde kosten]]-Tabel6[[#This Row],[Cofinanciering in kind]]-Tabel6[[#This Row],[Cofinanciering in cash]])</f>
        <v/>
      </c>
    </row>
    <row r="50" spans="2:16">
      <c r="B50" s="157">
        <v>21</v>
      </c>
      <c r="C50" s="71"/>
      <c r="D50" s="71"/>
      <c r="E50" s="185">
        <f>SUMIF('Werkpakket 1'!$C:$C,$C50,'Werkpakket 1'!$H:$H)+SUMIF('Werkpakket 2'!$C:$C,$C50,'Werkpakket 2'!$H:$H)+SUMIF('Werkpakket 3'!$C:$C,$C50,'Werkpakket 3'!$H:$H)+SUMIF('Werkpakket 4'!$C:$C,$C50,'Werkpakket 4'!$H:$H)+SUMIF('Werkpakket 5'!$C:$C,$C50,'Werkpakket 5'!$H:$H)+SUMIF(Projectmanagement!$C:$C,$C50,Projectmanagement!$H:$H)+SUMIF('Materiële kosten'!C:C,$C50,'Materiële kosten'!D:D)</f>
        <v>0</v>
      </c>
      <c r="F50" s="186"/>
      <c r="G50" s="186"/>
      <c r="H50" s="198" t="str">
        <f>IF(Tabel3[[#This Row],[Begrote kosten]]-Tabel3[[#This Row],[Cofinanciering in kind]]-Tabel3[[#This Row],[Cofinanciering in cash]]=0,"",Tabel3[[#This Row],[Begrote kosten]]-Tabel3[[#This Row],[Cofinanciering in kind]]-Tabel3[[#This Row],[Cofinanciering in cash]])</f>
        <v/>
      </c>
      <c r="J50" s="239">
        <v>21</v>
      </c>
      <c r="K50" s="71"/>
      <c r="L50" s="71"/>
      <c r="M50" s="196">
        <f>SUMIF('Werkpakket 1'!$C:$C,$K50,'Werkpakket 1'!$L:$L)+SUMIF('Werkpakket 2'!$C:$C,$K50,'Werkpakket 2'!$L:$L)+SUMIF('Werkpakket 3'!$C:$C,$K50,'Werkpakket 3'!$L:$L)+SUMIF('Werkpakket 4'!$C:$C,$K50,'Werkpakket 4'!$L:$L)+SUMIF('Werkpakket 5'!$C:$C,$K50,'Werkpakket 5'!$L:$L)+SUMIF(Projectmanagement!$C:$C,$K50,Projectmanagement!$L:$L)+SUMIF('Materiële kosten'!$C:$C,$K50,'Materiële kosten'!F:F)</f>
        <v>0</v>
      </c>
      <c r="N50" s="158"/>
      <c r="O50" s="158"/>
      <c r="P50" s="198" t="str">
        <f>IF(Tabel6[[#This Row],[Gerealiseerde kosten]]-Tabel6[[#This Row],[Cofinanciering in kind]]-Tabel6[[#This Row],[Cofinanciering in cash]]=0,"",Tabel6[[#This Row],[Gerealiseerde kosten]]-Tabel6[[#This Row],[Cofinanciering in kind]]-Tabel6[[#This Row],[Cofinanciering in cash]])</f>
        <v/>
      </c>
    </row>
    <row r="51" spans="2:16">
      <c r="B51" s="157">
        <v>22</v>
      </c>
      <c r="C51" s="71"/>
      <c r="D51" s="71"/>
      <c r="E51" s="185">
        <f>SUMIF('Werkpakket 1'!$C:$C,$C51,'Werkpakket 1'!$H:$H)+SUMIF('Werkpakket 2'!$C:$C,$C51,'Werkpakket 2'!$H:$H)+SUMIF('Werkpakket 3'!$C:$C,$C51,'Werkpakket 3'!$H:$H)+SUMIF('Werkpakket 4'!$C:$C,$C51,'Werkpakket 4'!$H:$H)+SUMIF('Werkpakket 5'!$C:$C,$C51,'Werkpakket 5'!$H:$H)+SUMIF(Projectmanagement!$C:$C,$C51,Projectmanagement!$H:$H)+SUMIF('Materiële kosten'!C:C,$C51,'Materiële kosten'!D:D)</f>
        <v>0</v>
      </c>
      <c r="F51" s="186"/>
      <c r="G51" s="186"/>
      <c r="H51" s="198" t="str">
        <f>IF(Tabel3[[#This Row],[Begrote kosten]]-Tabel3[[#This Row],[Cofinanciering in kind]]-Tabel3[[#This Row],[Cofinanciering in cash]]=0,"",Tabel3[[#This Row],[Begrote kosten]]-Tabel3[[#This Row],[Cofinanciering in kind]]-Tabel3[[#This Row],[Cofinanciering in cash]])</f>
        <v/>
      </c>
      <c r="J51" s="239">
        <v>22</v>
      </c>
      <c r="K51" s="71"/>
      <c r="L51" s="71"/>
      <c r="M51" s="196">
        <f>SUMIF('Werkpakket 1'!$C:$C,$K51,'Werkpakket 1'!$L:$L)+SUMIF('Werkpakket 2'!$C:$C,$K51,'Werkpakket 2'!$L:$L)+SUMIF('Werkpakket 3'!$C:$C,$K51,'Werkpakket 3'!$L:$L)+SUMIF('Werkpakket 4'!$C:$C,$K51,'Werkpakket 4'!$L:$L)+SUMIF('Werkpakket 5'!$C:$C,$K51,'Werkpakket 5'!$L:$L)+SUMIF(Projectmanagement!$C:$C,$K51,Projectmanagement!$L:$L)+SUMIF('Materiële kosten'!$C:$C,$K51,'Materiële kosten'!F:F)</f>
        <v>0</v>
      </c>
      <c r="N51" s="158"/>
      <c r="O51" s="158"/>
      <c r="P51" s="198" t="str">
        <f>IF(Tabel6[[#This Row],[Gerealiseerde kosten]]-Tabel6[[#This Row],[Cofinanciering in kind]]-Tabel6[[#This Row],[Cofinanciering in cash]]=0,"",Tabel6[[#This Row],[Gerealiseerde kosten]]-Tabel6[[#This Row],[Cofinanciering in kind]]-Tabel6[[#This Row],[Cofinanciering in cash]])</f>
        <v/>
      </c>
    </row>
    <row r="52" spans="2:16">
      <c r="B52" s="157">
        <v>23</v>
      </c>
      <c r="C52" s="71"/>
      <c r="D52" s="71"/>
      <c r="E52" s="185">
        <f>SUMIF('Werkpakket 1'!$C:$C,$C52,'Werkpakket 1'!$H:$H)+SUMIF('Werkpakket 2'!$C:$C,$C52,'Werkpakket 2'!$H:$H)+SUMIF('Werkpakket 3'!$C:$C,$C52,'Werkpakket 3'!$H:$H)+SUMIF('Werkpakket 4'!$C:$C,$C52,'Werkpakket 4'!$H:$H)+SUMIF('Werkpakket 5'!$C:$C,$C52,'Werkpakket 5'!$H:$H)+SUMIF(Projectmanagement!$C:$C,$C52,Projectmanagement!$H:$H)+SUMIF('Materiële kosten'!C:C,$C52,'Materiële kosten'!D:D)</f>
        <v>0</v>
      </c>
      <c r="F52" s="186"/>
      <c r="G52" s="186"/>
      <c r="H52" s="198" t="str">
        <f>IF(Tabel3[[#This Row],[Begrote kosten]]-Tabel3[[#This Row],[Cofinanciering in kind]]-Tabel3[[#This Row],[Cofinanciering in cash]]=0,"",Tabel3[[#This Row],[Begrote kosten]]-Tabel3[[#This Row],[Cofinanciering in kind]]-Tabel3[[#This Row],[Cofinanciering in cash]])</f>
        <v/>
      </c>
      <c r="J52" s="239">
        <v>23</v>
      </c>
      <c r="K52" s="71"/>
      <c r="L52" s="71"/>
      <c r="M52" s="196">
        <f>SUMIF('Werkpakket 1'!$C:$C,$K52,'Werkpakket 1'!$L:$L)+SUMIF('Werkpakket 2'!$C:$C,$K52,'Werkpakket 2'!$L:$L)+SUMIF('Werkpakket 3'!$C:$C,$K52,'Werkpakket 3'!$L:$L)+SUMIF('Werkpakket 4'!$C:$C,$K52,'Werkpakket 4'!$L:$L)+SUMIF('Werkpakket 5'!$C:$C,$K52,'Werkpakket 5'!$L:$L)+SUMIF(Projectmanagement!$C:$C,$K52,Projectmanagement!$L:$L)+SUMIF('Materiële kosten'!$C:$C,$K52,'Materiële kosten'!F:F)</f>
        <v>0</v>
      </c>
      <c r="N52" s="158"/>
      <c r="O52" s="158"/>
      <c r="P52" s="198" t="str">
        <f>IF(Tabel6[[#This Row],[Gerealiseerde kosten]]-Tabel6[[#This Row],[Cofinanciering in kind]]-Tabel6[[#This Row],[Cofinanciering in cash]]=0,"",Tabel6[[#This Row],[Gerealiseerde kosten]]-Tabel6[[#This Row],[Cofinanciering in kind]]-Tabel6[[#This Row],[Cofinanciering in cash]])</f>
        <v/>
      </c>
    </row>
    <row r="53" spans="2:16">
      <c r="B53" s="157">
        <v>24</v>
      </c>
      <c r="C53" s="71"/>
      <c r="D53" s="71"/>
      <c r="E53" s="185">
        <f>SUMIF('Werkpakket 1'!$C:$C,$C53,'Werkpakket 1'!$H:$H)+SUMIF('Werkpakket 2'!$C:$C,$C53,'Werkpakket 2'!$H:$H)+SUMIF('Werkpakket 3'!$C:$C,$C53,'Werkpakket 3'!$H:$H)+SUMIF('Werkpakket 4'!$C:$C,$C53,'Werkpakket 4'!$H:$H)+SUMIF('Werkpakket 5'!$C:$C,$C53,'Werkpakket 5'!$H:$H)+SUMIF(Projectmanagement!$C:$C,$C53,Projectmanagement!$H:$H)+SUMIF('Materiële kosten'!C:C,$C53,'Materiële kosten'!D:D)</f>
        <v>0</v>
      </c>
      <c r="F53" s="186"/>
      <c r="G53" s="186"/>
      <c r="H53" s="198" t="str">
        <f>IF(Tabel3[[#This Row],[Begrote kosten]]-Tabel3[[#This Row],[Cofinanciering in kind]]-Tabel3[[#This Row],[Cofinanciering in cash]]=0,"",Tabel3[[#This Row],[Begrote kosten]]-Tabel3[[#This Row],[Cofinanciering in kind]]-Tabel3[[#This Row],[Cofinanciering in cash]])</f>
        <v/>
      </c>
      <c r="J53" s="239">
        <v>24</v>
      </c>
      <c r="K53" s="71"/>
      <c r="L53" s="71"/>
      <c r="M53" s="196">
        <f>SUMIF('Werkpakket 1'!$C:$C,$K53,'Werkpakket 1'!$L:$L)+SUMIF('Werkpakket 2'!$C:$C,$K53,'Werkpakket 2'!$L:$L)+SUMIF('Werkpakket 3'!$C:$C,$K53,'Werkpakket 3'!$L:$L)+SUMIF('Werkpakket 4'!$C:$C,$K53,'Werkpakket 4'!$L:$L)+SUMIF('Werkpakket 5'!$C:$C,$K53,'Werkpakket 5'!$L:$L)+SUMIF(Projectmanagement!$C:$C,$K53,Projectmanagement!$L:$L)+SUMIF('Materiële kosten'!$C:$C,$K53,'Materiële kosten'!F:F)</f>
        <v>0</v>
      </c>
      <c r="N53" s="158"/>
      <c r="O53" s="158"/>
      <c r="P53" s="198" t="str">
        <f>IF(Tabel6[[#This Row],[Gerealiseerde kosten]]-Tabel6[[#This Row],[Cofinanciering in kind]]-Tabel6[[#This Row],[Cofinanciering in cash]]=0,"",Tabel6[[#This Row],[Gerealiseerde kosten]]-Tabel6[[#This Row],[Cofinanciering in kind]]-Tabel6[[#This Row],[Cofinanciering in cash]])</f>
        <v/>
      </c>
    </row>
    <row r="54" spans="2:16">
      <c r="B54" s="157">
        <v>25</v>
      </c>
      <c r="C54" s="71"/>
      <c r="D54" s="71"/>
      <c r="E54" s="185">
        <f>SUMIF('Werkpakket 1'!$C:$C,$C54,'Werkpakket 1'!$H:$H)+SUMIF('Werkpakket 2'!$C:$C,$C54,'Werkpakket 2'!$H:$H)+SUMIF('Werkpakket 3'!$C:$C,$C54,'Werkpakket 3'!$H:$H)+SUMIF('Werkpakket 4'!$C:$C,$C54,'Werkpakket 4'!$H:$H)+SUMIF('Werkpakket 5'!$C:$C,$C54,'Werkpakket 5'!$H:$H)+SUMIF(Projectmanagement!$C:$C,$C54,Projectmanagement!$H:$H)+SUMIF('Materiële kosten'!C:C,$C54,'Materiële kosten'!D:D)</f>
        <v>0</v>
      </c>
      <c r="F54" s="186"/>
      <c r="G54" s="186"/>
      <c r="H54" s="198" t="str">
        <f>IF(Tabel3[[#This Row],[Begrote kosten]]-Tabel3[[#This Row],[Cofinanciering in kind]]-Tabel3[[#This Row],[Cofinanciering in cash]]=0,"",Tabel3[[#This Row],[Begrote kosten]]-Tabel3[[#This Row],[Cofinanciering in kind]]-Tabel3[[#This Row],[Cofinanciering in cash]])</f>
        <v/>
      </c>
      <c r="J54" s="239">
        <v>25</v>
      </c>
      <c r="K54" s="71"/>
      <c r="L54" s="71"/>
      <c r="M54" s="196">
        <f>SUMIF('Werkpakket 1'!$C:$C,$K54,'Werkpakket 1'!$L:$L)+SUMIF('Werkpakket 2'!$C:$C,$K54,'Werkpakket 2'!$L:$L)+SUMIF('Werkpakket 3'!$C:$C,$K54,'Werkpakket 3'!$L:$L)+SUMIF('Werkpakket 4'!$C:$C,$K54,'Werkpakket 4'!$L:$L)+SUMIF('Werkpakket 5'!$C:$C,$K54,'Werkpakket 5'!$L:$L)+SUMIF(Projectmanagement!$C:$C,$K54,Projectmanagement!$L:$L)+SUMIF('Materiële kosten'!$C:$C,$K54,'Materiële kosten'!F:F)</f>
        <v>0</v>
      </c>
      <c r="N54" s="158"/>
      <c r="O54" s="158"/>
      <c r="P54" s="198" t="str">
        <f>IF(Tabel6[[#This Row],[Gerealiseerde kosten]]-Tabel6[[#This Row],[Cofinanciering in kind]]-Tabel6[[#This Row],[Cofinanciering in cash]]=0,"",Tabel6[[#This Row],[Gerealiseerde kosten]]-Tabel6[[#This Row],[Cofinanciering in kind]]-Tabel6[[#This Row],[Cofinanciering in cash]])</f>
        <v/>
      </c>
    </row>
    <row r="55" spans="2:16">
      <c r="B55" s="157">
        <v>26</v>
      </c>
      <c r="C55" s="71"/>
      <c r="D55" s="71"/>
      <c r="E55" s="185">
        <f>SUMIF('Werkpakket 1'!$C:$C,$C55,'Werkpakket 1'!$H:$H)+SUMIF('Werkpakket 2'!$C:$C,$C55,'Werkpakket 2'!$H:$H)+SUMIF('Werkpakket 3'!$C:$C,$C55,'Werkpakket 3'!$H:$H)+SUMIF('Werkpakket 4'!$C:$C,$C55,'Werkpakket 4'!$H:$H)+SUMIF('Werkpakket 5'!$C:$C,$C55,'Werkpakket 5'!$H:$H)+SUMIF(Projectmanagement!$C:$C,$C55,Projectmanagement!$H:$H)+SUMIF('Materiële kosten'!C:C,$C55,'Materiële kosten'!D:D)</f>
        <v>0</v>
      </c>
      <c r="F55" s="186"/>
      <c r="G55" s="186"/>
      <c r="H55" s="198" t="str">
        <f>IF(Tabel3[[#This Row],[Begrote kosten]]-Tabel3[[#This Row],[Cofinanciering in kind]]-Tabel3[[#This Row],[Cofinanciering in cash]]=0,"",Tabel3[[#This Row],[Begrote kosten]]-Tabel3[[#This Row],[Cofinanciering in kind]]-Tabel3[[#This Row],[Cofinanciering in cash]])</f>
        <v/>
      </c>
      <c r="J55" s="239">
        <v>26</v>
      </c>
      <c r="K55" s="71"/>
      <c r="L55" s="71"/>
      <c r="M55" s="196">
        <f>SUMIF('Werkpakket 1'!$C:$C,$K55,'Werkpakket 1'!$L:$L)+SUMIF('Werkpakket 2'!$C:$C,$K55,'Werkpakket 2'!$L:$L)+SUMIF('Werkpakket 3'!$C:$C,$K55,'Werkpakket 3'!$L:$L)+SUMIF('Werkpakket 4'!$C:$C,$K55,'Werkpakket 4'!$L:$L)+SUMIF('Werkpakket 5'!$C:$C,$K55,'Werkpakket 5'!$L:$L)+SUMIF(Projectmanagement!$C:$C,$K55,Projectmanagement!$L:$L)+SUMIF('Materiële kosten'!$C:$C,$K55,'Materiële kosten'!F:F)</f>
        <v>0</v>
      </c>
      <c r="N55" s="158"/>
      <c r="O55" s="158"/>
      <c r="P55" s="198" t="str">
        <f>IF(Tabel6[[#This Row],[Gerealiseerde kosten]]-Tabel6[[#This Row],[Cofinanciering in kind]]-Tabel6[[#This Row],[Cofinanciering in cash]]=0,"",Tabel6[[#This Row],[Gerealiseerde kosten]]-Tabel6[[#This Row],[Cofinanciering in kind]]-Tabel6[[#This Row],[Cofinanciering in cash]])</f>
        <v/>
      </c>
    </row>
    <row r="56" spans="2:16">
      <c r="B56" s="157">
        <v>27</v>
      </c>
      <c r="C56" s="71"/>
      <c r="D56" s="71"/>
      <c r="E56" s="185">
        <f>SUMIF('Werkpakket 1'!$C:$C,$C56,'Werkpakket 1'!$H:$H)+SUMIF('Werkpakket 2'!$C:$C,$C56,'Werkpakket 2'!$H:$H)+SUMIF('Werkpakket 3'!$C:$C,$C56,'Werkpakket 3'!$H:$H)+SUMIF('Werkpakket 4'!$C:$C,$C56,'Werkpakket 4'!$H:$H)+SUMIF('Werkpakket 5'!$C:$C,$C56,'Werkpakket 5'!$H:$H)+SUMIF(Projectmanagement!$C:$C,$C56,Projectmanagement!$H:$H)+SUMIF('Materiële kosten'!C:C,$C56,'Materiële kosten'!D:D)</f>
        <v>0</v>
      </c>
      <c r="F56" s="186"/>
      <c r="G56" s="186"/>
      <c r="H56" s="198" t="str">
        <f>IF(Tabel3[[#This Row],[Begrote kosten]]-Tabel3[[#This Row],[Cofinanciering in kind]]-Tabel3[[#This Row],[Cofinanciering in cash]]=0,"",Tabel3[[#This Row],[Begrote kosten]]-Tabel3[[#This Row],[Cofinanciering in kind]]-Tabel3[[#This Row],[Cofinanciering in cash]])</f>
        <v/>
      </c>
      <c r="J56" s="239">
        <v>27</v>
      </c>
      <c r="K56" s="71"/>
      <c r="L56" s="71"/>
      <c r="M56" s="196">
        <f>SUMIF('Werkpakket 1'!$C:$C,$K56,'Werkpakket 1'!$L:$L)+SUMIF('Werkpakket 2'!$C:$C,$K56,'Werkpakket 2'!$L:$L)+SUMIF('Werkpakket 3'!$C:$C,$K56,'Werkpakket 3'!$L:$L)+SUMIF('Werkpakket 4'!$C:$C,$K56,'Werkpakket 4'!$L:$L)+SUMIF('Werkpakket 5'!$C:$C,$K56,'Werkpakket 5'!$L:$L)+SUMIF(Projectmanagement!$C:$C,$K56,Projectmanagement!$L:$L)+SUMIF('Materiële kosten'!$C:$C,$K56,'Materiële kosten'!F:F)</f>
        <v>0</v>
      </c>
      <c r="N56" s="158"/>
      <c r="O56" s="158"/>
      <c r="P56" s="198" t="str">
        <f>IF(Tabel6[[#This Row],[Gerealiseerde kosten]]-Tabel6[[#This Row],[Cofinanciering in kind]]-Tabel6[[#This Row],[Cofinanciering in cash]]=0,"",Tabel6[[#This Row],[Gerealiseerde kosten]]-Tabel6[[#This Row],[Cofinanciering in kind]]-Tabel6[[#This Row],[Cofinanciering in cash]])</f>
        <v/>
      </c>
    </row>
    <row r="57" spans="2:16">
      <c r="B57" s="157">
        <v>28</v>
      </c>
      <c r="C57" s="71"/>
      <c r="D57" s="71"/>
      <c r="E57" s="185">
        <f>SUMIF('Werkpakket 1'!$C:$C,$C57,'Werkpakket 1'!$H:$H)+SUMIF('Werkpakket 2'!$C:$C,$C57,'Werkpakket 2'!$H:$H)+SUMIF('Werkpakket 3'!$C:$C,$C57,'Werkpakket 3'!$H:$H)+SUMIF('Werkpakket 4'!$C:$C,$C57,'Werkpakket 4'!$H:$H)+SUMIF('Werkpakket 5'!$C:$C,$C57,'Werkpakket 5'!$H:$H)+SUMIF(Projectmanagement!$C:$C,$C57,Projectmanagement!$H:$H)+SUMIF('Materiële kosten'!C:C,$C57,'Materiële kosten'!D:D)</f>
        <v>0</v>
      </c>
      <c r="F57" s="186"/>
      <c r="G57" s="186"/>
      <c r="H57" s="198" t="str">
        <f>IF(Tabel3[[#This Row],[Begrote kosten]]-Tabel3[[#This Row],[Cofinanciering in kind]]-Tabel3[[#This Row],[Cofinanciering in cash]]=0,"",Tabel3[[#This Row],[Begrote kosten]]-Tabel3[[#This Row],[Cofinanciering in kind]]-Tabel3[[#This Row],[Cofinanciering in cash]])</f>
        <v/>
      </c>
      <c r="J57" s="239">
        <v>28</v>
      </c>
      <c r="K57" s="71"/>
      <c r="L57" s="71"/>
      <c r="M57" s="196">
        <f>SUMIF('Werkpakket 1'!$C:$C,$K57,'Werkpakket 1'!$L:$L)+SUMIF('Werkpakket 2'!$C:$C,$K57,'Werkpakket 2'!$L:$L)+SUMIF('Werkpakket 3'!$C:$C,$K57,'Werkpakket 3'!$L:$L)+SUMIF('Werkpakket 4'!$C:$C,$K57,'Werkpakket 4'!$L:$L)+SUMIF('Werkpakket 5'!$C:$C,$K57,'Werkpakket 5'!$L:$L)+SUMIF(Projectmanagement!$C:$C,$K57,Projectmanagement!$L:$L)+SUMIF('Materiële kosten'!$C:$C,$K57,'Materiële kosten'!F:F)</f>
        <v>0</v>
      </c>
      <c r="N57" s="158"/>
      <c r="O57" s="158"/>
      <c r="P57" s="198" t="str">
        <f>IF(Tabel6[[#This Row],[Gerealiseerde kosten]]-Tabel6[[#This Row],[Cofinanciering in kind]]-Tabel6[[#This Row],[Cofinanciering in cash]]=0,"",Tabel6[[#This Row],[Gerealiseerde kosten]]-Tabel6[[#This Row],[Cofinanciering in kind]]-Tabel6[[#This Row],[Cofinanciering in cash]])</f>
        <v/>
      </c>
    </row>
    <row r="58" spans="2:16">
      <c r="B58" s="157">
        <v>29</v>
      </c>
      <c r="C58" s="71"/>
      <c r="D58" s="71"/>
      <c r="E58" s="185">
        <f>SUMIF('Werkpakket 1'!$C:$C,$C58,'Werkpakket 1'!$H:$H)+SUMIF('Werkpakket 2'!$C:$C,$C58,'Werkpakket 2'!$H:$H)+SUMIF('Werkpakket 3'!$C:$C,$C58,'Werkpakket 3'!$H:$H)+SUMIF('Werkpakket 4'!$C:$C,$C58,'Werkpakket 4'!$H:$H)+SUMIF('Werkpakket 5'!$C:$C,$C58,'Werkpakket 5'!$H:$H)+SUMIF(Projectmanagement!$C:$C,$C58,Projectmanagement!$H:$H)+SUMIF('Materiële kosten'!C:C,$C58,'Materiële kosten'!D:D)</f>
        <v>0</v>
      </c>
      <c r="F58" s="186"/>
      <c r="G58" s="186"/>
      <c r="H58" s="198" t="str">
        <f>IF(Tabel3[[#This Row],[Begrote kosten]]-Tabel3[[#This Row],[Cofinanciering in kind]]-Tabel3[[#This Row],[Cofinanciering in cash]]=0,"",Tabel3[[#This Row],[Begrote kosten]]-Tabel3[[#This Row],[Cofinanciering in kind]]-Tabel3[[#This Row],[Cofinanciering in cash]])</f>
        <v/>
      </c>
      <c r="J58" s="239">
        <v>29</v>
      </c>
      <c r="K58" s="71"/>
      <c r="L58" s="71"/>
      <c r="M58" s="196">
        <f>SUMIF('Werkpakket 1'!$C:$C,$K58,'Werkpakket 1'!$L:$L)+SUMIF('Werkpakket 2'!$C:$C,$K58,'Werkpakket 2'!$L:$L)+SUMIF('Werkpakket 3'!$C:$C,$K58,'Werkpakket 3'!$L:$L)+SUMIF('Werkpakket 4'!$C:$C,$K58,'Werkpakket 4'!$L:$L)+SUMIF('Werkpakket 5'!$C:$C,$K58,'Werkpakket 5'!$L:$L)+SUMIF(Projectmanagement!$C:$C,$K58,Projectmanagement!$L:$L)+SUMIF('Materiële kosten'!$C:$C,$K58,'Materiële kosten'!F:F)</f>
        <v>0</v>
      </c>
      <c r="N58" s="158"/>
      <c r="O58" s="158"/>
      <c r="P58" s="198" t="str">
        <f>IF(Tabel6[[#This Row],[Gerealiseerde kosten]]-Tabel6[[#This Row],[Cofinanciering in kind]]-Tabel6[[#This Row],[Cofinanciering in cash]]=0,"",Tabel6[[#This Row],[Gerealiseerde kosten]]-Tabel6[[#This Row],[Cofinanciering in kind]]-Tabel6[[#This Row],[Cofinanciering in cash]])</f>
        <v/>
      </c>
    </row>
    <row r="59" spans="2:16">
      <c r="B59" s="157">
        <v>30</v>
      </c>
      <c r="C59" s="71"/>
      <c r="D59" s="71"/>
      <c r="E59" s="185">
        <f>SUMIF('Werkpakket 1'!$C:$C,$C59,'Werkpakket 1'!$H:$H)+SUMIF('Werkpakket 2'!$C:$C,$C59,'Werkpakket 2'!$H:$H)+SUMIF('Werkpakket 3'!$C:$C,$C59,'Werkpakket 3'!$H:$H)+SUMIF('Werkpakket 4'!$C:$C,$C59,'Werkpakket 4'!$H:$H)+SUMIF('Werkpakket 5'!$C:$C,$C59,'Werkpakket 5'!$H:$H)+SUMIF(Projectmanagement!$C:$C,$C59,Projectmanagement!$H:$H)+SUMIF('Materiële kosten'!C:C,$C59,'Materiële kosten'!D:D)</f>
        <v>0</v>
      </c>
      <c r="F59" s="186"/>
      <c r="G59" s="186"/>
      <c r="H59" s="198" t="str">
        <f>IF(Tabel3[[#This Row],[Begrote kosten]]-Tabel3[[#This Row],[Cofinanciering in kind]]-Tabel3[[#This Row],[Cofinanciering in cash]]=0,"",Tabel3[[#This Row],[Begrote kosten]]-Tabel3[[#This Row],[Cofinanciering in kind]]-Tabel3[[#This Row],[Cofinanciering in cash]])</f>
        <v/>
      </c>
      <c r="J59" s="239">
        <v>30</v>
      </c>
      <c r="K59" s="71"/>
      <c r="L59" s="71"/>
      <c r="M59" s="196">
        <f>SUMIF('Werkpakket 1'!$C:$C,$K59,'Werkpakket 1'!$L:$L)+SUMIF('Werkpakket 2'!$C:$C,$K59,'Werkpakket 2'!$L:$L)+SUMIF('Werkpakket 3'!$C:$C,$K59,'Werkpakket 3'!$L:$L)+SUMIF('Werkpakket 4'!$C:$C,$K59,'Werkpakket 4'!$L:$L)+SUMIF('Werkpakket 5'!$C:$C,$K59,'Werkpakket 5'!$L:$L)+SUMIF(Projectmanagement!$C:$C,$K59,Projectmanagement!$L:$L)+SUMIF('Materiële kosten'!$C:$C,$K59,'Materiële kosten'!F:F)</f>
        <v>0</v>
      </c>
      <c r="N59" s="158"/>
      <c r="O59" s="158"/>
      <c r="P59" s="198" t="str">
        <f>IF(Tabel6[[#This Row],[Gerealiseerde kosten]]-Tabel6[[#This Row],[Cofinanciering in kind]]-Tabel6[[#This Row],[Cofinanciering in cash]]=0,"",Tabel6[[#This Row],[Gerealiseerde kosten]]-Tabel6[[#This Row],[Cofinanciering in kind]]-Tabel6[[#This Row],[Cofinanciering in cash]])</f>
        <v/>
      </c>
    </row>
    <row r="60" spans="2:16">
      <c r="B60" s="157">
        <v>31</v>
      </c>
      <c r="C60" s="71"/>
      <c r="D60" s="71"/>
      <c r="E60" s="185">
        <f>SUMIF('Werkpakket 1'!$C:$C,$C60,'Werkpakket 1'!$H:$H)+SUMIF('Werkpakket 2'!$C:$C,$C60,'Werkpakket 2'!$H:$H)+SUMIF('Werkpakket 3'!$C:$C,$C60,'Werkpakket 3'!$H:$H)+SUMIF('Werkpakket 4'!$C:$C,$C60,'Werkpakket 4'!$H:$H)+SUMIF('Werkpakket 5'!$C:$C,$C60,'Werkpakket 5'!$H:$H)+SUMIF(Projectmanagement!$C:$C,$C60,Projectmanagement!$H:$H)+SUMIF('Materiële kosten'!C:C,$C60,'Materiële kosten'!D:D)</f>
        <v>0</v>
      </c>
      <c r="F60" s="186"/>
      <c r="G60" s="186"/>
      <c r="H60" s="198" t="str">
        <f>IF(Tabel3[[#This Row],[Begrote kosten]]-Tabel3[[#This Row],[Cofinanciering in kind]]-Tabel3[[#This Row],[Cofinanciering in cash]]=0,"",Tabel3[[#This Row],[Begrote kosten]]-Tabel3[[#This Row],[Cofinanciering in kind]]-Tabel3[[#This Row],[Cofinanciering in cash]])</f>
        <v/>
      </c>
      <c r="J60" s="239">
        <v>31</v>
      </c>
      <c r="K60" s="71"/>
      <c r="L60" s="71"/>
      <c r="M60" s="196">
        <f>SUMIF('Werkpakket 1'!$C:$C,$K60,'Werkpakket 1'!$L:$L)+SUMIF('Werkpakket 2'!$C:$C,$K60,'Werkpakket 2'!$L:$L)+SUMIF('Werkpakket 3'!$C:$C,$K60,'Werkpakket 3'!$L:$L)+SUMIF('Werkpakket 4'!$C:$C,$K60,'Werkpakket 4'!$L:$L)+SUMIF('Werkpakket 5'!$C:$C,$K60,'Werkpakket 5'!$L:$L)+SUMIF(Projectmanagement!$C:$C,$K60,Projectmanagement!$L:$L)+SUMIF('Materiële kosten'!$C:$C,$K60,'Materiële kosten'!F:F)</f>
        <v>0</v>
      </c>
      <c r="N60" s="158"/>
      <c r="O60" s="158"/>
      <c r="P60" s="198" t="str">
        <f>IF(Tabel6[[#This Row],[Gerealiseerde kosten]]-Tabel6[[#This Row],[Cofinanciering in kind]]-Tabel6[[#This Row],[Cofinanciering in cash]]=0,"",Tabel6[[#This Row],[Gerealiseerde kosten]]-Tabel6[[#This Row],[Cofinanciering in kind]]-Tabel6[[#This Row],[Cofinanciering in cash]])</f>
        <v/>
      </c>
    </row>
    <row r="61" spans="2:16" s="122" customFormat="1">
      <c r="B61" s="157">
        <v>32</v>
      </c>
      <c r="C61" s="71"/>
      <c r="D61" s="71"/>
      <c r="E61" s="185">
        <f>SUMIF('Werkpakket 1'!$C:$C,$C61,'Werkpakket 1'!$H:$H)+SUMIF('Werkpakket 2'!$C:$C,$C61,'Werkpakket 2'!$H:$H)+SUMIF('Werkpakket 3'!$C:$C,$C61,'Werkpakket 3'!$H:$H)+SUMIF('Werkpakket 4'!$C:$C,$C61,'Werkpakket 4'!$H:$H)+SUMIF('Werkpakket 5'!$C:$C,$C61,'Werkpakket 5'!$H:$H)+SUMIF(Projectmanagement!$C:$C,$C61,Projectmanagement!$H:$H)+SUMIF('Materiële kosten'!C:C,$C61,'Materiële kosten'!D:D)</f>
        <v>0</v>
      </c>
      <c r="F61" s="186"/>
      <c r="G61" s="186"/>
      <c r="H61" s="198" t="str">
        <f>IF(Tabel3[[#This Row],[Begrote kosten]]-Tabel3[[#This Row],[Cofinanciering in kind]]-Tabel3[[#This Row],[Cofinanciering in cash]]=0,"",Tabel3[[#This Row],[Begrote kosten]]-Tabel3[[#This Row],[Cofinanciering in kind]]-Tabel3[[#This Row],[Cofinanciering in cash]])</f>
        <v/>
      </c>
      <c r="I61" s="156"/>
      <c r="J61" s="239">
        <v>32</v>
      </c>
      <c r="K61" s="71"/>
      <c r="L61" s="71"/>
      <c r="M61" s="196">
        <f>SUMIF('Werkpakket 1'!$C:$C,$K61,'Werkpakket 1'!$L:$L)+SUMIF('Werkpakket 2'!$C:$C,$K61,'Werkpakket 2'!$L:$L)+SUMIF('Werkpakket 3'!$C:$C,$K61,'Werkpakket 3'!$L:$L)+SUMIF('Werkpakket 4'!$C:$C,$K61,'Werkpakket 4'!$L:$L)+SUMIF('Werkpakket 5'!$C:$C,$K61,'Werkpakket 5'!$L:$L)+SUMIF(Projectmanagement!$C:$C,$K61,Projectmanagement!$L:$L)+SUMIF('Materiële kosten'!$C:$C,$K61,'Materiële kosten'!F:F)</f>
        <v>0</v>
      </c>
      <c r="N61" s="158"/>
      <c r="O61" s="158"/>
      <c r="P61" s="198" t="str">
        <f>IF(Tabel6[[#This Row],[Gerealiseerde kosten]]-Tabel6[[#This Row],[Cofinanciering in kind]]-Tabel6[[#This Row],[Cofinanciering in cash]]=0,"",Tabel6[[#This Row],[Gerealiseerde kosten]]-Tabel6[[#This Row],[Cofinanciering in kind]]-Tabel6[[#This Row],[Cofinanciering in cash]])</f>
        <v/>
      </c>
    </row>
    <row r="62" spans="2:16" s="122" customFormat="1">
      <c r="B62" s="157">
        <v>33</v>
      </c>
      <c r="C62" s="71"/>
      <c r="D62" s="71"/>
      <c r="E62" s="185">
        <f>SUMIF('Werkpakket 1'!$C:$C,$C62,'Werkpakket 1'!$H:$H)+SUMIF('Werkpakket 2'!$C:$C,$C62,'Werkpakket 2'!$H:$H)+SUMIF('Werkpakket 3'!$C:$C,$C62,'Werkpakket 3'!$H:$H)+SUMIF('Werkpakket 4'!$C:$C,$C62,'Werkpakket 4'!$H:$H)+SUMIF('Werkpakket 5'!$C:$C,$C62,'Werkpakket 5'!$H:$H)+SUMIF(Projectmanagement!$C:$C,$C62,Projectmanagement!$H:$H)+SUMIF('Materiële kosten'!C:C,$C62,'Materiële kosten'!D:D)</f>
        <v>0</v>
      </c>
      <c r="F62" s="186"/>
      <c r="G62" s="186"/>
      <c r="H62" s="198" t="str">
        <f>IF(Tabel3[[#This Row],[Begrote kosten]]-Tabel3[[#This Row],[Cofinanciering in kind]]-Tabel3[[#This Row],[Cofinanciering in cash]]=0,"",Tabel3[[#This Row],[Begrote kosten]]-Tabel3[[#This Row],[Cofinanciering in kind]]-Tabel3[[#This Row],[Cofinanciering in cash]])</f>
        <v/>
      </c>
      <c r="J62" s="239">
        <v>33</v>
      </c>
      <c r="K62" s="71"/>
      <c r="L62" s="71"/>
      <c r="M62" s="196">
        <f>SUMIF('Werkpakket 1'!$C:$C,$K62,'Werkpakket 1'!$L:$L)+SUMIF('Werkpakket 2'!$C:$C,$K62,'Werkpakket 2'!$L:$L)+SUMIF('Werkpakket 3'!$C:$C,$K62,'Werkpakket 3'!$L:$L)+SUMIF('Werkpakket 4'!$C:$C,$K62,'Werkpakket 4'!$L:$L)+SUMIF('Werkpakket 5'!$C:$C,$K62,'Werkpakket 5'!$L:$L)+SUMIF(Projectmanagement!$C:$C,$K62,Projectmanagement!$L:$L)+SUMIF('Materiële kosten'!$C:$C,$K62,'Materiële kosten'!F:F)</f>
        <v>0</v>
      </c>
      <c r="N62" s="158"/>
      <c r="O62" s="158"/>
      <c r="P62" s="198" t="str">
        <f>IF(Tabel6[[#This Row],[Gerealiseerde kosten]]-Tabel6[[#This Row],[Cofinanciering in kind]]-Tabel6[[#This Row],[Cofinanciering in cash]]=0,"",Tabel6[[#This Row],[Gerealiseerde kosten]]-Tabel6[[#This Row],[Cofinanciering in kind]]-Tabel6[[#This Row],[Cofinanciering in cash]])</f>
        <v/>
      </c>
    </row>
    <row r="63" spans="2:16" s="122" customFormat="1">
      <c r="B63" s="157">
        <v>34</v>
      </c>
      <c r="C63" s="71"/>
      <c r="D63" s="71"/>
      <c r="E63" s="185">
        <f>SUMIF('Werkpakket 1'!$C:$C,$C63,'Werkpakket 1'!$H:$H)+SUMIF('Werkpakket 2'!$C:$C,$C63,'Werkpakket 2'!$H:$H)+SUMIF('Werkpakket 3'!$C:$C,$C63,'Werkpakket 3'!$H:$H)+SUMIF('Werkpakket 4'!$C:$C,$C63,'Werkpakket 4'!$H:$H)+SUMIF('Werkpakket 5'!$C:$C,$C63,'Werkpakket 5'!$H:$H)+SUMIF(Projectmanagement!$C:$C,$C63,Projectmanagement!$H:$H)+SUMIF('Materiële kosten'!C:C,$C63,'Materiële kosten'!D:D)</f>
        <v>0</v>
      </c>
      <c r="F63" s="186"/>
      <c r="G63" s="186"/>
      <c r="H63" s="198" t="str">
        <f>IF(Tabel3[[#This Row],[Begrote kosten]]-Tabel3[[#This Row],[Cofinanciering in kind]]-Tabel3[[#This Row],[Cofinanciering in cash]]=0,"",Tabel3[[#This Row],[Begrote kosten]]-Tabel3[[#This Row],[Cofinanciering in kind]]-Tabel3[[#This Row],[Cofinanciering in cash]])</f>
        <v/>
      </c>
      <c r="J63" s="239">
        <v>34</v>
      </c>
      <c r="K63" s="71"/>
      <c r="L63" s="71"/>
      <c r="M63" s="196">
        <f>SUMIF('Werkpakket 1'!$C:$C,$K63,'Werkpakket 1'!$L:$L)+SUMIF('Werkpakket 2'!$C:$C,$K63,'Werkpakket 2'!$L:$L)+SUMIF('Werkpakket 3'!$C:$C,$K63,'Werkpakket 3'!$L:$L)+SUMIF('Werkpakket 4'!$C:$C,$K63,'Werkpakket 4'!$L:$L)+SUMIF('Werkpakket 5'!$C:$C,$K63,'Werkpakket 5'!$L:$L)+SUMIF(Projectmanagement!$C:$C,$K63,Projectmanagement!$L:$L)+SUMIF('Materiële kosten'!$C:$C,$K63,'Materiële kosten'!F:F)</f>
        <v>0</v>
      </c>
      <c r="N63" s="158"/>
      <c r="O63" s="158"/>
      <c r="P63" s="198" t="str">
        <f>IF(Tabel6[[#This Row],[Gerealiseerde kosten]]-Tabel6[[#This Row],[Cofinanciering in kind]]-Tabel6[[#This Row],[Cofinanciering in cash]]=0,"",Tabel6[[#This Row],[Gerealiseerde kosten]]-Tabel6[[#This Row],[Cofinanciering in kind]]-Tabel6[[#This Row],[Cofinanciering in cash]])</f>
        <v/>
      </c>
    </row>
    <row r="64" spans="2:16">
      <c r="B64" s="157">
        <v>35</v>
      </c>
      <c r="C64" s="71"/>
      <c r="D64" s="71"/>
      <c r="E64" s="185">
        <f>SUMIF('Werkpakket 1'!$C:$C,$C64,'Werkpakket 1'!$H:$H)+SUMIF('Werkpakket 2'!$C:$C,$C64,'Werkpakket 2'!$H:$H)+SUMIF('Werkpakket 3'!$C:$C,$C64,'Werkpakket 3'!$H:$H)+SUMIF('Werkpakket 4'!$C:$C,$C64,'Werkpakket 4'!$H:$H)+SUMIF('Werkpakket 5'!$C:$C,$C64,'Werkpakket 5'!$H:$H)+SUMIF(Projectmanagement!$C:$C,$C64,Projectmanagement!$H:$H)+SUMIF('Materiële kosten'!C:C,$C64,'Materiële kosten'!D:D)</f>
        <v>0</v>
      </c>
      <c r="F64" s="186"/>
      <c r="G64" s="186"/>
      <c r="H64" s="198" t="str">
        <f>IF(Tabel3[[#This Row],[Begrote kosten]]-Tabel3[[#This Row],[Cofinanciering in kind]]-Tabel3[[#This Row],[Cofinanciering in cash]]=0,"",Tabel3[[#This Row],[Begrote kosten]]-Tabel3[[#This Row],[Cofinanciering in kind]]-Tabel3[[#This Row],[Cofinanciering in cash]])</f>
        <v/>
      </c>
      <c r="I64" s="41"/>
      <c r="J64" s="239">
        <v>35</v>
      </c>
      <c r="K64" s="71"/>
      <c r="L64" s="71"/>
      <c r="M64" s="196">
        <f>SUMIF('Werkpakket 1'!$C:$C,$K64,'Werkpakket 1'!$L:$L)+SUMIF('Werkpakket 2'!$C:$C,$K64,'Werkpakket 2'!$L:$L)+SUMIF('Werkpakket 3'!$C:$C,$K64,'Werkpakket 3'!$L:$L)+SUMIF('Werkpakket 4'!$C:$C,$K64,'Werkpakket 4'!$L:$L)+SUMIF('Werkpakket 5'!$C:$C,$K64,'Werkpakket 5'!$L:$L)+SUMIF(Projectmanagement!$C:$C,$K64,Projectmanagement!$L:$L)+SUMIF('Materiële kosten'!$C:$C,$K64,'Materiële kosten'!F:F)</f>
        <v>0</v>
      </c>
      <c r="N64" s="158"/>
      <c r="O64" s="158"/>
      <c r="P64" s="198" t="str">
        <f>IF(Tabel6[[#This Row],[Gerealiseerde kosten]]-Tabel6[[#This Row],[Cofinanciering in kind]]-Tabel6[[#This Row],[Cofinanciering in cash]]=0,"",Tabel6[[#This Row],[Gerealiseerde kosten]]-Tabel6[[#This Row],[Cofinanciering in kind]]-Tabel6[[#This Row],[Cofinanciering in cash]])</f>
        <v/>
      </c>
    </row>
    <row r="65" spans="2:16">
      <c r="B65" s="157">
        <v>36</v>
      </c>
      <c r="C65" s="71"/>
      <c r="D65" s="71"/>
      <c r="E65" s="185">
        <f>SUMIF('Werkpakket 1'!$C:$C,$C65,'Werkpakket 1'!$H:$H)+SUMIF('Werkpakket 2'!$C:$C,$C65,'Werkpakket 2'!$H:$H)+SUMIF('Werkpakket 3'!$C:$C,$C65,'Werkpakket 3'!$H:$H)+SUMIF('Werkpakket 4'!$C:$C,$C65,'Werkpakket 4'!$H:$H)+SUMIF('Werkpakket 5'!$C:$C,$C65,'Werkpakket 5'!$H:$H)+SUMIF(Projectmanagement!$C:$C,$C65,Projectmanagement!$H:$H)+SUMIF('Materiële kosten'!C:C,$C65,'Materiële kosten'!D:D)</f>
        <v>0</v>
      </c>
      <c r="F65" s="186"/>
      <c r="G65" s="186"/>
      <c r="H65" s="198" t="str">
        <f>IF(Tabel3[[#This Row],[Begrote kosten]]-Tabel3[[#This Row],[Cofinanciering in kind]]-Tabel3[[#This Row],[Cofinanciering in cash]]=0,"",Tabel3[[#This Row],[Begrote kosten]]-Tabel3[[#This Row],[Cofinanciering in kind]]-Tabel3[[#This Row],[Cofinanciering in cash]])</f>
        <v/>
      </c>
      <c r="J65" s="239">
        <v>36</v>
      </c>
      <c r="K65" s="71"/>
      <c r="L65" s="71"/>
      <c r="M65" s="196">
        <f>SUMIF('Werkpakket 1'!$C:$C,$K65,'Werkpakket 1'!$L:$L)+SUMIF('Werkpakket 2'!$C:$C,$K65,'Werkpakket 2'!$L:$L)+SUMIF('Werkpakket 3'!$C:$C,$K65,'Werkpakket 3'!$L:$L)+SUMIF('Werkpakket 4'!$C:$C,$K65,'Werkpakket 4'!$L:$L)+SUMIF('Werkpakket 5'!$C:$C,$K65,'Werkpakket 5'!$L:$L)+SUMIF(Projectmanagement!$C:$C,$K65,Projectmanagement!$L:$L)+SUMIF('Materiële kosten'!$C:$C,$K65,'Materiële kosten'!F:F)</f>
        <v>0</v>
      </c>
      <c r="N65" s="158"/>
      <c r="O65" s="158"/>
      <c r="P65" s="198" t="str">
        <f>IF(Tabel6[[#This Row],[Gerealiseerde kosten]]-Tabel6[[#This Row],[Cofinanciering in kind]]-Tabel6[[#This Row],[Cofinanciering in cash]]=0,"",Tabel6[[#This Row],[Gerealiseerde kosten]]-Tabel6[[#This Row],[Cofinanciering in kind]]-Tabel6[[#This Row],[Cofinanciering in cash]])</f>
        <v/>
      </c>
    </row>
    <row r="66" spans="2:16">
      <c r="B66" s="157">
        <v>37</v>
      </c>
      <c r="C66" s="71"/>
      <c r="D66" s="71"/>
      <c r="E66" s="185">
        <f>SUMIF('Werkpakket 1'!$C:$C,$C66,'Werkpakket 1'!$H:$H)+SUMIF('Werkpakket 2'!$C:$C,$C66,'Werkpakket 2'!$H:$H)+SUMIF('Werkpakket 3'!$C:$C,$C66,'Werkpakket 3'!$H:$H)+SUMIF('Werkpakket 4'!$C:$C,$C66,'Werkpakket 4'!$H:$H)+SUMIF('Werkpakket 5'!$C:$C,$C66,'Werkpakket 5'!$H:$H)+SUMIF(Projectmanagement!$C:$C,$C66,Projectmanagement!$H:$H)+SUMIF('Materiële kosten'!C:C,$C66,'Materiële kosten'!D:D)</f>
        <v>0</v>
      </c>
      <c r="F66" s="186"/>
      <c r="G66" s="186"/>
      <c r="H66" s="198" t="str">
        <f>IF(Tabel3[[#This Row],[Begrote kosten]]-Tabel3[[#This Row],[Cofinanciering in kind]]-Tabel3[[#This Row],[Cofinanciering in cash]]=0,"",Tabel3[[#This Row],[Begrote kosten]]-Tabel3[[#This Row],[Cofinanciering in kind]]-Tabel3[[#This Row],[Cofinanciering in cash]])</f>
        <v/>
      </c>
      <c r="J66" s="239">
        <v>37</v>
      </c>
      <c r="K66" s="71"/>
      <c r="L66" s="71"/>
      <c r="M66" s="196">
        <f>SUMIF('Werkpakket 1'!$C:$C,$K66,'Werkpakket 1'!$L:$L)+SUMIF('Werkpakket 2'!$C:$C,$K66,'Werkpakket 2'!$L:$L)+SUMIF('Werkpakket 3'!$C:$C,$K66,'Werkpakket 3'!$L:$L)+SUMIF('Werkpakket 4'!$C:$C,$K66,'Werkpakket 4'!$L:$L)+SUMIF('Werkpakket 5'!$C:$C,$K66,'Werkpakket 5'!$L:$L)+SUMIF(Projectmanagement!$C:$C,$K66,Projectmanagement!$L:$L)+SUMIF('Materiële kosten'!$C:$C,$K66,'Materiële kosten'!F:F)</f>
        <v>0</v>
      </c>
      <c r="N66" s="158"/>
      <c r="O66" s="158"/>
      <c r="P66" s="198" t="str">
        <f>IF(Tabel6[[#This Row],[Gerealiseerde kosten]]-Tabel6[[#This Row],[Cofinanciering in kind]]-Tabel6[[#This Row],[Cofinanciering in cash]]=0,"",Tabel6[[#This Row],[Gerealiseerde kosten]]-Tabel6[[#This Row],[Cofinanciering in kind]]-Tabel6[[#This Row],[Cofinanciering in cash]])</f>
        <v/>
      </c>
    </row>
    <row r="67" spans="2:16">
      <c r="B67" s="157">
        <v>38</v>
      </c>
      <c r="C67" s="71"/>
      <c r="D67" s="71"/>
      <c r="E67" s="185">
        <f>SUMIF('Werkpakket 1'!$C:$C,$C67,'Werkpakket 1'!$H:$H)+SUMIF('Werkpakket 2'!$C:$C,$C67,'Werkpakket 2'!$H:$H)+SUMIF('Werkpakket 3'!$C:$C,$C67,'Werkpakket 3'!$H:$H)+SUMIF('Werkpakket 4'!$C:$C,$C67,'Werkpakket 4'!$H:$H)+SUMIF('Werkpakket 5'!$C:$C,$C67,'Werkpakket 5'!$H:$H)+SUMIF(Projectmanagement!$C:$C,$C67,Projectmanagement!$H:$H)+SUMIF('Materiële kosten'!C:C,$C67,'Materiële kosten'!D:D)</f>
        <v>0</v>
      </c>
      <c r="F67" s="186"/>
      <c r="G67" s="186"/>
      <c r="H67" s="198" t="str">
        <f>IF(Tabel3[[#This Row],[Begrote kosten]]-Tabel3[[#This Row],[Cofinanciering in kind]]-Tabel3[[#This Row],[Cofinanciering in cash]]=0,"",Tabel3[[#This Row],[Begrote kosten]]-Tabel3[[#This Row],[Cofinanciering in kind]]-Tabel3[[#This Row],[Cofinanciering in cash]])</f>
        <v/>
      </c>
      <c r="J67" s="239">
        <v>38</v>
      </c>
      <c r="K67" s="71"/>
      <c r="L67" s="71"/>
      <c r="M67" s="196">
        <f>SUMIF('Werkpakket 1'!$C:$C,$K67,'Werkpakket 1'!$L:$L)+SUMIF('Werkpakket 2'!$C:$C,$K67,'Werkpakket 2'!$L:$L)+SUMIF('Werkpakket 3'!$C:$C,$K67,'Werkpakket 3'!$L:$L)+SUMIF('Werkpakket 4'!$C:$C,$K67,'Werkpakket 4'!$L:$L)+SUMIF('Werkpakket 5'!$C:$C,$K67,'Werkpakket 5'!$L:$L)+SUMIF(Projectmanagement!$C:$C,$K67,Projectmanagement!$L:$L)+SUMIF('Materiële kosten'!$C:$C,$K67,'Materiële kosten'!F:F)</f>
        <v>0</v>
      </c>
      <c r="N67" s="158"/>
      <c r="O67" s="158"/>
      <c r="P67" s="198" t="str">
        <f>IF(Tabel6[[#This Row],[Gerealiseerde kosten]]-Tabel6[[#This Row],[Cofinanciering in kind]]-Tabel6[[#This Row],[Cofinanciering in cash]]=0,"",Tabel6[[#This Row],[Gerealiseerde kosten]]-Tabel6[[#This Row],[Cofinanciering in kind]]-Tabel6[[#This Row],[Cofinanciering in cash]])</f>
        <v/>
      </c>
    </row>
    <row r="68" spans="2:16">
      <c r="B68" s="157">
        <v>39</v>
      </c>
      <c r="C68" s="71"/>
      <c r="D68" s="71"/>
      <c r="E68" s="185">
        <f>SUMIF('Werkpakket 1'!$C:$C,$C68,'Werkpakket 1'!$H:$H)+SUMIF('Werkpakket 2'!$C:$C,$C68,'Werkpakket 2'!$H:$H)+SUMIF('Werkpakket 3'!$C:$C,$C68,'Werkpakket 3'!$H:$H)+SUMIF('Werkpakket 4'!$C:$C,$C68,'Werkpakket 4'!$H:$H)+SUMIF('Werkpakket 5'!$C:$C,$C68,'Werkpakket 5'!$H:$H)+SUMIF(Projectmanagement!$C:$C,$C68,Projectmanagement!$H:$H)+SUMIF('Materiële kosten'!C:C,$C68,'Materiële kosten'!D:D)</f>
        <v>0</v>
      </c>
      <c r="F68" s="186"/>
      <c r="G68" s="186"/>
      <c r="H68" s="198" t="str">
        <f>IF(Tabel3[[#This Row],[Begrote kosten]]-Tabel3[[#This Row],[Cofinanciering in kind]]-Tabel3[[#This Row],[Cofinanciering in cash]]=0,"",Tabel3[[#This Row],[Begrote kosten]]-Tabel3[[#This Row],[Cofinanciering in kind]]-Tabel3[[#This Row],[Cofinanciering in cash]])</f>
        <v/>
      </c>
      <c r="J68" s="239">
        <v>39</v>
      </c>
      <c r="K68" s="71"/>
      <c r="L68" s="71"/>
      <c r="M68" s="196">
        <f>SUMIF('Werkpakket 1'!$C:$C,$K68,'Werkpakket 1'!$L:$L)+SUMIF('Werkpakket 2'!$C:$C,$K68,'Werkpakket 2'!$L:$L)+SUMIF('Werkpakket 3'!$C:$C,$K68,'Werkpakket 3'!$L:$L)+SUMIF('Werkpakket 4'!$C:$C,$K68,'Werkpakket 4'!$L:$L)+SUMIF('Werkpakket 5'!$C:$C,$K68,'Werkpakket 5'!$L:$L)+SUMIF(Projectmanagement!$C:$C,$K68,Projectmanagement!$L:$L)+SUMIF('Materiële kosten'!$C:$C,$K68,'Materiële kosten'!F:F)</f>
        <v>0</v>
      </c>
      <c r="N68" s="158"/>
      <c r="O68" s="158"/>
      <c r="P68" s="198" t="str">
        <f>IF(Tabel6[[#This Row],[Gerealiseerde kosten]]-Tabel6[[#This Row],[Cofinanciering in kind]]-Tabel6[[#This Row],[Cofinanciering in cash]]=0,"",Tabel6[[#This Row],[Gerealiseerde kosten]]-Tabel6[[#This Row],[Cofinanciering in kind]]-Tabel6[[#This Row],[Cofinanciering in cash]])</f>
        <v/>
      </c>
    </row>
    <row r="69" spans="2:16">
      <c r="B69" s="157">
        <v>40</v>
      </c>
      <c r="C69" s="71"/>
      <c r="D69" s="71"/>
      <c r="E69" s="185">
        <f>SUMIF('Werkpakket 1'!$C:$C,$C69,'Werkpakket 1'!$H:$H)+SUMIF('Werkpakket 2'!$C:$C,$C69,'Werkpakket 2'!$H:$H)+SUMIF('Werkpakket 3'!$C:$C,$C69,'Werkpakket 3'!$H:$H)+SUMIF('Werkpakket 4'!$C:$C,$C69,'Werkpakket 4'!$H:$H)+SUMIF('Werkpakket 5'!$C:$C,$C69,'Werkpakket 5'!$H:$H)+SUMIF(Projectmanagement!$C:$C,$C69,Projectmanagement!$H:$H)+SUMIF('Materiële kosten'!C:C,$C69,'Materiële kosten'!D:D)</f>
        <v>0</v>
      </c>
      <c r="F69" s="186"/>
      <c r="G69" s="186"/>
      <c r="H69" s="198" t="str">
        <f>IF(Tabel3[[#This Row],[Begrote kosten]]-Tabel3[[#This Row],[Cofinanciering in kind]]-Tabel3[[#This Row],[Cofinanciering in cash]]=0,"",Tabel3[[#This Row],[Begrote kosten]]-Tabel3[[#This Row],[Cofinanciering in kind]]-Tabel3[[#This Row],[Cofinanciering in cash]])</f>
        <v/>
      </c>
      <c r="J69" s="239">
        <v>40</v>
      </c>
      <c r="K69" s="71"/>
      <c r="L69" s="71"/>
      <c r="M69" s="196">
        <f>SUMIF('Werkpakket 1'!$C:$C,$K69,'Werkpakket 1'!$L:$L)+SUMIF('Werkpakket 2'!$C:$C,$K69,'Werkpakket 2'!$L:$L)+SUMIF('Werkpakket 3'!$C:$C,$K69,'Werkpakket 3'!$L:$L)+SUMIF('Werkpakket 4'!$C:$C,$K69,'Werkpakket 4'!$L:$L)+SUMIF('Werkpakket 5'!$C:$C,$K69,'Werkpakket 5'!$L:$L)+SUMIF(Projectmanagement!$C:$C,$K69,Projectmanagement!$L:$L)+SUMIF('Materiële kosten'!$C:$C,$K69,'Materiële kosten'!F:F)</f>
        <v>0</v>
      </c>
      <c r="N69" s="158"/>
      <c r="O69" s="158"/>
      <c r="P69" s="198" t="str">
        <f>IF(Tabel6[[#This Row],[Gerealiseerde kosten]]-Tabel6[[#This Row],[Cofinanciering in kind]]-Tabel6[[#This Row],[Cofinanciering in cash]]=0,"",Tabel6[[#This Row],[Gerealiseerde kosten]]-Tabel6[[#This Row],[Cofinanciering in kind]]-Tabel6[[#This Row],[Cofinanciering in cash]])</f>
        <v/>
      </c>
    </row>
    <row r="70" spans="2:16">
      <c r="B70" s="157">
        <v>41</v>
      </c>
      <c r="C70" s="71"/>
      <c r="D70" s="71"/>
      <c r="E70" s="185">
        <f>SUMIF('Werkpakket 1'!$C:$C,$C70,'Werkpakket 1'!$H:$H)+SUMIF('Werkpakket 2'!$C:$C,$C70,'Werkpakket 2'!$H:$H)+SUMIF('Werkpakket 3'!$C:$C,$C70,'Werkpakket 3'!$H:$H)+SUMIF('Werkpakket 4'!$C:$C,$C70,'Werkpakket 4'!$H:$H)+SUMIF('Werkpakket 5'!$C:$C,$C70,'Werkpakket 5'!$H:$H)+SUMIF(Projectmanagement!$C:$C,$C70,Projectmanagement!$H:$H)+SUMIF('Materiële kosten'!C:C,$C70,'Materiële kosten'!D:D)</f>
        <v>0</v>
      </c>
      <c r="F70" s="186"/>
      <c r="G70" s="186"/>
      <c r="H70" s="198" t="str">
        <f>IF(Tabel3[[#This Row],[Begrote kosten]]-Tabel3[[#This Row],[Cofinanciering in kind]]-Tabel3[[#This Row],[Cofinanciering in cash]]=0,"",Tabel3[[#This Row],[Begrote kosten]]-Tabel3[[#This Row],[Cofinanciering in kind]]-Tabel3[[#This Row],[Cofinanciering in cash]])</f>
        <v/>
      </c>
      <c r="J70" s="239">
        <v>41</v>
      </c>
      <c r="K70" s="71"/>
      <c r="L70" s="71"/>
      <c r="M70" s="196">
        <f>SUMIF('Werkpakket 1'!$C:$C,$K70,'Werkpakket 1'!$L:$L)+SUMIF('Werkpakket 2'!$C:$C,$K70,'Werkpakket 2'!$L:$L)+SUMIF('Werkpakket 3'!$C:$C,$K70,'Werkpakket 3'!$L:$L)+SUMIF('Werkpakket 4'!$C:$C,$K70,'Werkpakket 4'!$L:$L)+SUMIF('Werkpakket 5'!$C:$C,$K70,'Werkpakket 5'!$L:$L)+SUMIF(Projectmanagement!$C:$C,$K70,Projectmanagement!$L:$L)+SUMIF('Materiële kosten'!$C:$C,$K70,'Materiële kosten'!F:F)</f>
        <v>0</v>
      </c>
      <c r="N70" s="158"/>
      <c r="O70" s="158"/>
      <c r="P70" s="198" t="str">
        <f>IF(Tabel6[[#This Row],[Gerealiseerde kosten]]-Tabel6[[#This Row],[Cofinanciering in kind]]-Tabel6[[#This Row],[Cofinanciering in cash]]=0,"",Tabel6[[#This Row],[Gerealiseerde kosten]]-Tabel6[[#This Row],[Cofinanciering in kind]]-Tabel6[[#This Row],[Cofinanciering in cash]])</f>
        <v/>
      </c>
    </row>
    <row r="71" spans="2:16">
      <c r="B71" s="157">
        <v>42</v>
      </c>
      <c r="C71" s="71"/>
      <c r="D71" s="71"/>
      <c r="E71" s="185">
        <f>SUMIF('Werkpakket 1'!$C:$C,$C71,'Werkpakket 1'!$H:$H)+SUMIF('Werkpakket 2'!$C:$C,$C71,'Werkpakket 2'!$H:$H)+SUMIF('Werkpakket 3'!$C:$C,$C71,'Werkpakket 3'!$H:$H)+SUMIF('Werkpakket 4'!$C:$C,$C71,'Werkpakket 4'!$H:$H)+SUMIF('Werkpakket 5'!$C:$C,$C71,'Werkpakket 5'!$H:$H)+SUMIF(Projectmanagement!$C:$C,$C71,Projectmanagement!$H:$H)+SUMIF('Materiële kosten'!C:C,$C71,'Materiële kosten'!D:D)</f>
        <v>0</v>
      </c>
      <c r="F71" s="186"/>
      <c r="G71" s="186"/>
      <c r="H71" s="198" t="str">
        <f>IF(Tabel3[[#This Row],[Begrote kosten]]-Tabel3[[#This Row],[Cofinanciering in kind]]-Tabel3[[#This Row],[Cofinanciering in cash]]=0,"",Tabel3[[#This Row],[Begrote kosten]]-Tabel3[[#This Row],[Cofinanciering in kind]]-Tabel3[[#This Row],[Cofinanciering in cash]])</f>
        <v/>
      </c>
      <c r="J71" s="239">
        <v>42</v>
      </c>
      <c r="K71" s="71"/>
      <c r="L71" s="71"/>
      <c r="M71" s="196">
        <f>SUMIF('Werkpakket 1'!$C:$C,$K71,'Werkpakket 1'!$L:$L)+SUMIF('Werkpakket 2'!$C:$C,$K71,'Werkpakket 2'!$L:$L)+SUMIF('Werkpakket 3'!$C:$C,$K71,'Werkpakket 3'!$L:$L)+SUMIF('Werkpakket 4'!$C:$C,$K71,'Werkpakket 4'!$L:$L)+SUMIF('Werkpakket 5'!$C:$C,$K71,'Werkpakket 5'!$L:$L)+SUMIF(Projectmanagement!$C:$C,$K71,Projectmanagement!$L:$L)+SUMIF('Materiële kosten'!$C:$C,$K71,'Materiële kosten'!F:F)</f>
        <v>0</v>
      </c>
      <c r="N71" s="158"/>
      <c r="O71" s="158"/>
      <c r="P71" s="198" t="str">
        <f>IF(Tabel6[[#This Row],[Gerealiseerde kosten]]-Tabel6[[#This Row],[Cofinanciering in kind]]-Tabel6[[#This Row],[Cofinanciering in cash]]=0,"",Tabel6[[#This Row],[Gerealiseerde kosten]]-Tabel6[[#This Row],[Cofinanciering in kind]]-Tabel6[[#This Row],[Cofinanciering in cash]])</f>
        <v/>
      </c>
    </row>
    <row r="72" spans="2:16">
      <c r="B72" s="157">
        <v>43</v>
      </c>
      <c r="C72" s="71"/>
      <c r="D72" s="71"/>
      <c r="E72" s="185">
        <f>SUMIF('Werkpakket 1'!$C:$C,$C72,'Werkpakket 1'!$H:$H)+SUMIF('Werkpakket 2'!$C:$C,$C72,'Werkpakket 2'!$H:$H)+SUMIF('Werkpakket 3'!$C:$C,$C72,'Werkpakket 3'!$H:$H)+SUMIF('Werkpakket 4'!$C:$C,$C72,'Werkpakket 4'!$H:$H)+SUMIF('Werkpakket 5'!$C:$C,$C72,'Werkpakket 5'!$H:$H)+SUMIF(Projectmanagement!$C:$C,$C72,Projectmanagement!$H:$H)+SUMIF('Materiële kosten'!C:C,$C72,'Materiële kosten'!D:D)</f>
        <v>0</v>
      </c>
      <c r="F72" s="186"/>
      <c r="G72" s="186"/>
      <c r="H72" s="198" t="str">
        <f>IF(Tabel3[[#This Row],[Begrote kosten]]-Tabel3[[#This Row],[Cofinanciering in kind]]-Tabel3[[#This Row],[Cofinanciering in cash]]=0,"",Tabel3[[#This Row],[Begrote kosten]]-Tabel3[[#This Row],[Cofinanciering in kind]]-Tabel3[[#This Row],[Cofinanciering in cash]])</f>
        <v/>
      </c>
      <c r="J72" s="239">
        <v>43</v>
      </c>
      <c r="K72" s="71"/>
      <c r="L72" s="71"/>
      <c r="M72" s="196">
        <f>SUMIF('Werkpakket 1'!$C:$C,$K72,'Werkpakket 1'!$L:$L)+SUMIF('Werkpakket 2'!$C:$C,$K72,'Werkpakket 2'!$L:$L)+SUMIF('Werkpakket 3'!$C:$C,$K72,'Werkpakket 3'!$L:$L)+SUMIF('Werkpakket 4'!$C:$C,$K72,'Werkpakket 4'!$L:$L)+SUMIF('Werkpakket 5'!$C:$C,$K72,'Werkpakket 5'!$L:$L)+SUMIF(Projectmanagement!$C:$C,$K72,Projectmanagement!$L:$L)+SUMIF('Materiële kosten'!$C:$C,$K72,'Materiële kosten'!F:F)</f>
        <v>0</v>
      </c>
      <c r="N72" s="158"/>
      <c r="O72" s="158"/>
      <c r="P72" s="198" t="str">
        <f>IF(Tabel6[[#This Row],[Gerealiseerde kosten]]-Tabel6[[#This Row],[Cofinanciering in kind]]-Tabel6[[#This Row],[Cofinanciering in cash]]=0,"",Tabel6[[#This Row],[Gerealiseerde kosten]]-Tabel6[[#This Row],[Cofinanciering in kind]]-Tabel6[[#This Row],[Cofinanciering in cash]])</f>
        <v/>
      </c>
    </row>
    <row r="73" spans="2:16">
      <c r="B73" s="157">
        <v>44</v>
      </c>
      <c r="C73" s="71"/>
      <c r="D73" s="71"/>
      <c r="E73" s="185">
        <f>SUMIF('Werkpakket 1'!$C:$C,$C73,'Werkpakket 1'!$H:$H)+SUMIF('Werkpakket 2'!$C:$C,$C73,'Werkpakket 2'!$H:$H)+SUMIF('Werkpakket 3'!$C:$C,$C73,'Werkpakket 3'!$H:$H)+SUMIF('Werkpakket 4'!$C:$C,$C73,'Werkpakket 4'!$H:$H)+SUMIF('Werkpakket 5'!$C:$C,$C73,'Werkpakket 5'!$H:$H)+SUMIF(Projectmanagement!$C:$C,$C73,Projectmanagement!$H:$H)+SUMIF('Materiële kosten'!C:C,$C73,'Materiële kosten'!D:D)</f>
        <v>0</v>
      </c>
      <c r="F73" s="186"/>
      <c r="G73" s="186"/>
      <c r="H73" s="198" t="str">
        <f>IF(Tabel3[[#This Row],[Begrote kosten]]-Tabel3[[#This Row],[Cofinanciering in kind]]-Tabel3[[#This Row],[Cofinanciering in cash]]=0,"",Tabel3[[#This Row],[Begrote kosten]]-Tabel3[[#This Row],[Cofinanciering in kind]]-Tabel3[[#This Row],[Cofinanciering in cash]])</f>
        <v/>
      </c>
      <c r="J73" s="239">
        <v>44</v>
      </c>
      <c r="K73" s="71"/>
      <c r="L73" s="71"/>
      <c r="M73" s="196">
        <f>SUMIF('Werkpakket 1'!$C:$C,$K73,'Werkpakket 1'!$L:$L)+SUMIF('Werkpakket 2'!$C:$C,$K73,'Werkpakket 2'!$L:$L)+SUMIF('Werkpakket 3'!$C:$C,$K73,'Werkpakket 3'!$L:$L)+SUMIF('Werkpakket 4'!$C:$C,$K73,'Werkpakket 4'!$L:$L)+SUMIF('Werkpakket 5'!$C:$C,$K73,'Werkpakket 5'!$L:$L)+SUMIF(Projectmanagement!$C:$C,$K73,Projectmanagement!$L:$L)+SUMIF('Materiële kosten'!$C:$C,$K73,'Materiële kosten'!F:F)</f>
        <v>0</v>
      </c>
      <c r="N73" s="158"/>
      <c r="O73" s="158"/>
      <c r="P73" s="198" t="str">
        <f>IF(Tabel6[[#This Row],[Gerealiseerde kosten]]-Tabel6[[#This Row],[Cofinanciering in kind]]-Tabel6[[#This Row],[Cofinanciering in cash]]=0,"",Tabel6[[#This Row],[Gerealiseerde kosten]]-Tabel6[[#This Row],[Cofinanciering in kind]]-Tabel6[[#This Row],[Cofinanciering in cash]])</f>
        <v/>
      </c>
    </row>
    <row r="74" spans="2:16">
      <c r="B74" s="157">
        <v>45</v>
      </c>
      <c r="C74" s="71"/>
      <c r="D74" s="71"/>
      <c r="E74" s="185">
        <f>SUMIF('Werkpakket 1'!$C:$C,$C74,'Werkpakket 1'!$H:$H)+SUMIF('Werkpakket 2'!$C:$C,$C74,'Werkpakket 2'!$H:$H)+SUMIF('Werkpakket 3'!$C:$C,$C74,'Werkpakket 3'!$H:$H)+SUMIF('Werkpakket 4'!$C:$C,$C74,'Werkpakket 4'!$H:$H)+SUMIF('Werkpakket 5'!$C:$C,$C74,'Werkpakket 5'!$H:$H)+SUMIF(Projectmanagement!$C:$C,$C74,Projectmanagement!$H:$H)+SUMIF('Materiële kosten'!C:C,$C74,'Materiële kosten'!D:D)</f>
        <v>0</v>
      </c>
      <c r="F74" s="186"/>
      <c r="G74" s="186"/>
      <c r="H74" s="198" t="str">
        <f>IF(Tabel3[[#This Row],[Begrote kosten]]-Tabel3[[#This Row],[Cofinanciering in kind]]-Tabel3[[#This Row],[Cofinanciering in cash]]=0,"",Tabel3[[#This Row],[Begrote kosten]]-Tabel3[[#This Row],[Cofinanciering in kind]]-Tabel3[[#This Row],[Cofinanciering in cash]])</f>
        <v/>
      </c>
      <c r="J74" s="239">
        <v>45</v>
      </c>
      <c r="K74" s="71"/>
      <c r="L74" s="71"/>
      <c r="M74" s="196">
        <f>SUMIF('Werkpakket 1'!$C:$C,$K74,'Werkpakket 1'!$L:$L)+SUMIF('Werkpakket 2'!$C:$C,$K74,'Werkpakket 2'!$L:$L)+SUMIF('Werkpakket 3'!$C:$C,$K74,'Werkpakket 3'!$L:$L)+SUMIF('Werkpakket 4'!$C:$C,$K74,'Werkpakket 4'!$L:$L)+SUMIF('Werkpakket 5'!$C:$C,$K74,'Werkpakket 5'!$L:$L)+SUMIF(Projectmanagement!$C:$C,$K74,Projectmanagement!$L:$L)+SUMIF('Materiële kosten'!$C:$C,$K74,'Materiële kosten'!F:F)</f>
        <v>0</v>
      </c>
      <c r="N74" s="158"/>
      <c r="O74" s="158"/>
      <c r="P74" s="198" t="str">
        <f>IF(Tabel6[[#This Row],[Gerealiseerde kosten]]-Tabel6[[#This Row],[Cofinanciering in kind]]-Tabel6[[#This Row],[Cofinanciering in cash]]=0,"",Tabel6[[#This Row],[Gerealiseerde kosten]]-Tabel6[[#This Row],[Cofinanciering in kind]]-Tabel6[[#This Row],[Cofinanciering in cash]])</f>
        <v/>
      </c>
    </row>
    <row r="75" spans="2:16">
      <c r="B75" s="157">
        <v>46</v>
      </c>
      <c r="C75" s="71"/>
      <c r="D75" s="71"/>
      <c r="E75" s="185">
        <f>SUMIF('Werkpakket 1'!$C:$C,$C75,'Werkpakket 1'!$H:$H)+SUMIF('Werkpakket 2'!$C:$C,$C75,'Werkpakket 2'!$H:$H)+SUMIF('Werkpakket 3'!$C:$C,$C75,'Werkpakket 3'!$H:$H)+SUMIF('Werkpakket 4'!$C:$C,$C75,'Werkpakket 4'!$H:$H)+SUMIF('Werkpakket 5'!$C:$C,$C75,'Werkpakket 5'!$H:$H)+SUMIF(Projectmanagement!$C:$C,$C75,Projectmanagement!$H:$H)+SUMIF('Materiële kosten'!C:C,$C75,'Materiële kosten'!D:D)</f>
        <v>0</v>
      </c>
      <c r="F75" s="186"/>
      <c r="G75" s="186"/>
      <c r="H75" s="198" t="str">
        <f>IF(Tabel3[[#This Row],[Begrote kosten]]-Tabel3[[#This Row],[Cofinanciering in kind]]-Tabel3[[#This Row],[Cofinanciering in cash]]=0,"",Tabel3[[#This Row],[Begrote kosten]]-Tabel3[[#This Row],[Cofinanciering in kind]]-Tabel3[[#This Row],[Cofinanciering in cash]])</f>
        <v/>
      </c>
      <c r="J75" s="239">
        <v>46</v>
      </c>
      <c r="K75" s="71"/>
      <c r="L75" s="71"/>
      <c r="M75" s="196">
        <f>SUMIF('Werkpakket 1'!$C:$C,$K75,'Werkpakket 1'!$L:$L)+SUMIF('Werkpakket 2'!$C:$C,$K75,'Werkpakket 2'!$L:$L)+SUMIF('Werkpakket 3'!$C:$C,$K75,'Werkpakket 3'!$L:$L)+SUMIF('Werkpakket 4'!$C:$C,$K75,'Werkpakket 4'!$L:$L)+SUMIF('Werkpakket 5'!$C:$C,$K75,'Werkpakket 5'!$L:$L)+SUMIF(Projectmanagement!$C:$C,$K75,Projectmanagement!$L:$L)+SUMIF('Materiële kosten'!$C:$C,$K75,'Materiële kosten'!F:F)</f>
        <v>0</v>
      </c>
      <c r="N75" s="158"/>
      <c r="O75" s="158"/>
      <c r="P75" s="198" t="str">
        <f>IF(Tabel6[[#This Row],[Gerealiseerde kosten]]-Tabel6[[#This Row],[Cofinanciering in kind]]-Tabel6[[#This Row],[Cofinanciering in cash]]=0,"",Tabel6[[#This Row],[Gerealiseerde kosten]]-Tabel6[[#This Row],[Cofinanciering in kind]]-Tabel6[[#This Row],[Cofinanciering in cash]])</f>
        <v/>
      </c>
    </row>
    <row r="76" spans="2:16">
      <c r="B76" s="157">
        <v>47</v>
      </c>
      <c r="C76" s="71"/>
      <c r="D76" s="71"/>
      <c r="E76" s="185">
        <f>SUMIF('Werkpakket 1'!$C:$C,$C76,'Werkpakket 1'!$H:$H)+SUMIF('Werkpakket 2'!$C:$C,$C76,'Werkpakket 2'!$H:$H)+SUMIF('Werkpakket 3'!$C:$C,$C76,'Werkpakket 3'!$H:$H)+SUMIF('Werkpakket 4'!$C:$C,$C76,'Werkpakket 4'!$H:$H)+SUMIF('Werkpakket 5'!$C:$C,$C76,'Werkpakket 5'!$H:$H)+SUMIF(Projectmanagement!$C:$C,$C76,Projectmanagement!$H:$H)+SUMIF('Materiële kosten'!C:C,$C76,'Materiële kosten'!D:D)</f>
        <v>0</v>
      </c>
      <c r="F76" s="186"/>
      <c r="G76" s="186"/>
      <c r="H76" s="198" t="str">
        <f>IF(Tabel3[[#This Row],[Begrote kosten]]-Tabel3[[#This Row],[Cofinanciering in kind]]-Tabel3[[#This Row],[Cofinanciering in cash]]=0,"",Tabel3[[#This Row],[Begrote kosten]]-Tabel3[[#This Row],[Cofinanciering in kind]]-Tabel3[[#This Row],[Cofinanciering in cash]])</f>
        <v/>
      </c>
      <c r="J76" s="239">
        <v>47</v>
      </c>
      <c r="K76" s="71"/>
      <c r="L76" s="71"/>
      <c r="M76" s="196">
        <f>SUMIF('Werkpakket 1'!$C:$C,$K76,'Werkpakket 1'!$L:$L)+SUMIF('Werkpakket 2'!$C:$C,$K76,'Werkpakket 2'!$L:$L)+SUMIF('Werkpakket 3'!$C:$C,$K76,'Werkpakket 3'!$L:$L)+SUMIF('Werkpakket 4'!$C:$C,$K76,'Werkpakket 4'!$L:$L)+SUMIF('Werkpakket 5'!$C:$C,$K76,'Werkpakket 5'!$L:$L)+SUMIF(Projectmanagement!$C:$C,$K76,Projectmanagement!$L:$L)+SUMIF('Materiële kosten'!$C:$C,$K76,'Materiële kosten'!F:F)</f>
        <v>0</v>
      </c>
      <c r="N76" s="158"/>
      <c r="O76" s="158"/>
      <c r="P76" s="198" t="str">
        <f>IF(Tabel6[[#This Row],[Gerealiseerde kosten]]-Tabel6[[#This Row],[Cofinanciering in kind]]-Tabel6[[#This Row],[Cofinanciering in cash]]=0,"",Tabel6[[#This Row],[Gerealiseerde kosten]]-Tabel6[[#This Row],[Cofinanciering in kind]]-Tabel6[[#This Row],[Cofinanciering in cash]])</f>
        <v/>
      </c>
    </row>
    <row r="77" spans="2:16">
      <c r="B77" s="157">
        <v>48</v>
      </c>
      <c r="C77" s="71"/>
      <c r="D77" s="71"/>
      <c r="E77" s="185">
        <f>SUMIF('Werkpakket 1'!$C:$C,$C77,'Werkpakket 1'!$H:$H)+SUMIF('Werkpakket 2'!$C:$C,$C77,'Werkpakket 2'!$H:$H)+SUMIF('Werkpakket 3'!$C:$C,$C77,'Werkpakket 3'!$H:$H)+SUMIF('Werkpakket 4'!$C:$C,$C77,'Werkpakket 4'!$H:$H)+SUMIF('Werkpakket 5'!$C:$C,$C77,'Werkpakket 5'!$H:$H)+SUMIF(Projectmanagement!$C:$C,$C77,Projectmanagement!$H:$H)+SUMIF('Materiële kosten'!C:C,$C77,'Materiële kosten'!D:D)</f>
        <v>0</v>
      </c>
      <c r="F77" s="186"/>
      <c r="G77" s="186"/>
      <c r="H77" s="198" t="str">
        <f>IF(Tabel3[[#This Row],[Begrote kosten]]-Tabel3[[#This Row],[Cofinanciering in kind]]-Tabel3[[#This Row],[Cofinanciering in cash]]=0,"",Tabel3[[#This Row],[Begrote kosten]]-Tabel3[[#This Row],[Cofinanciering in kind]]-Tabel3[[#This Row],[Cofinanciering in cash]])</f>
        <v/>
      </c>
      <c r="J77" s="239">
        <v>48</v>
      </c>
      <c r="K77" s="71"/>
      <c r="L77" s="71"/>
      <c r="M77" s="196">
        <f>SUMIF('Werkpakket 1'!$C:$C,$K77,'Werkpakket 1'!$L:$L)+SUMIF('Werkpakket 2'!$C:$C,$K77,'Werkpakket 2'!$L:$L)+SUMIF('Werkpakket 3'!$C:$C,$K77,'Werkpakket 3'!$L:$L)+SUMIF('Werkpakket 4'!$C:$C,$K77,'Werkpakket 4'!$L:$L)+SUMIF('Werkpakket 5'!$C:$C,$K77,'Werkpakket 5'!$L:$L)+SUMIF(Projectmanagement!$C:$C,$K77,Projectmanagement!$L:$L)+SUMIF('Materiële kosten'!$C:$C,$K77,'Materiële kosten'!F:F)</f>
        <v>0</v>
      </c>
      <c r="N77" s="158"/>
      <c r="O77" s="158"/>
      <c r="P77" s="198" t="str">
        <f>IF(Tabel6[[#This Row],[Gerealiseerde kosten]]-Tabel6[[#This Row],[Cofinanciering in kind]]-Tabel6[[#This Row],[Cofinanciering in cash]]=0,"",Tabel6[[#This Row],[Gerealiseerde kosten]]-Tabel6[[#This Row],[Cofinanciering in kind]]-Tabel6[[#This Row],[Cofinanciering in cash]])</f>
        <v/>
      </c>
    </row>
    <row r="78" spans="2:16">
      <c r="B78" s="157">
        <v>49</v>
      </c>
      <c r="C78" s="71"/>
      <c r="D78" s="71"/>
      <c r="E78" s="185">
        <f>SUMIF('Werkpakket 1'!$C:$C,$C78,'Werkpakket 1'!$H:$H)+SUMIF('Werkpakket 2'!$C:$C,$C78,'Werkpakket 2'!$H:$H)+SUMIF('Werkpakket 3'!$C:$C,$C78,'Werkpakket 3'!$H:$H)+SUMIF('Werkpakket 4'!$C:$C,$C78,'Werkpakket 4'!$H:$H)+SUMIF('Werkpakket 5'!$C:$C,$C78,'Werkpakket 5'!$H:$H)+SUMIF(Projectmanagement!$C:$C,$C78,Projectmanagement!$H:$H)+SUMIF('Materiële kosten'!C:C,$C78,'Materiële kosten'!D:D)</f>
        <v>0</v>
      </c>
      <c r="F78" s="186"/>
      <c r="G78" s="186"/>
      <c r="H78" s="198" t="str">
        <f>IF(Tabel3[[#This Row],[Begrote kosten]]-Tabel3[[#This Row],[Cofinanciering in kind]]-Tabel3[[#This Row],[Cofinanciering in cash]]=0,"",Tabel3[[#This Row],[Begrote kosten]]-Tabel3[[#This Row],[Cofinanciering in kind]]-Tabel3[[#This Row],[Cofinanciering in cash]])</f>
        <v/>
      </c>
      <c r="J78" s="239">
        <v>49</v>
      </c>
      <c r="K78" s="71"/>
      <c r="L78" s="71"/>
      <c r="M78" s="196">
        <f>SUMIF('Werkpakket 1'!$C:$C,$K78,'Werkpakket 1'!$L:$L)+SUMIF('Werkpakket 2'!$C:$C,$K78,'Werkpakket 2'!$L:$L)+SUMIF('Werkpakket 3'!$C:$C,$K78,'Werkpakket 3'!$L:$L)+SUMIF('Werkpakket 4'!$C:$C,$K78,'Werkpakket 4'!$L:$L)+SUMIF('Werkpakket 5'!$C:$C,$K78,'Werkpakket 5'!$L:$L)+SUMIF(Projectmanagement!$C:$C,$K78,Projectmanagement!$L:$L)+SUMIF('Materiële kosten'!$C:$C,$K78,'Materiële kosten'!F:F)</f>
        <v>0</v>
      </c>
      <c r="N78" s="158"/>
      <c r="O78" s="158"/>
      <c r="P78" s="198" t="str">
        <f>IF(Tabel6[[#This Row],[Gerealiseerde kosten]]-Tabel6[[#This Row],[Cofinanciering in kind]]-Tabel6[[#This Row],[Cofinanciering in cash]]=0,"",Tabel6[[#This Row],[Gerealiseerde kosten]]-Tabel6[[#This Row],[Cofinanciering in kind]]-Tabel6[[#This Row],[Cofinanciering in cash]])</f>
        <v/>
      </c>
    </row>
    <row r="79" spans="2:16">
      <c r="B79" s="157">
        <v>50</v>
      </c>
      <c r="C79" s="71"/>
      <c r="D79" s="71"/>
      <c r="E79" s="185">
        <f>SUMIF('Werkpakket 1'!$C:$C,$C79,'Werkpakket 1'!$H:$H)+SUMIF('Werkpakket 2'!$C:$C,$C79,'Werkpakket 2'!$H:$H)+SUMIF('Werkpakket 3'!$C:$C,$C79,'Werkpakket 3'!$H:$H)+SUMIF('Werkpakket 4'!$C:$C,$C79,'Werkpakket 4'!$H:$H)+SUMIF('Werkpakket 5'!$C:$C,$C79,'Werkpakket 5'!$H:$H)+SUMIF(Projectmanagement!$C:$C,$C79,Projectmanagement!$H:$H)+SUMIF('Materiële kosten'!C:C,$C79,'Materiële kosten'!D:D)</f>
        <v>0</v>
      </c>
      <c r="F79" s="186"/>
      <c r="G79" s="186"/>
      <c r="H79" s="198" t="str">
        <f>IF(Tabel3[[#This Row],[Begrote kosten]]-Tabel3[[#This Row],[Cofinanciering in kind]]-Tabel3[[#This Row],[Cofinanciering in cash]]=0,"",Tabel3[[#This Row],[Begrote kosten]]-Tabel3[[#This Row],[Cofinanciering in kind]]-Tabel3[[#This Row],[Cofinanciering in cash]])</f>
        <v/>
      </c>
      <c r="J79" s="239">
        <v>50</v>
      </c>
      <c r="K79" s="71"/>
      <c r="L79" s="71"/>
      <c r="M79" s="196">
        <f>SUMIF('Werkpakket 1'!$C:$C,$K79,'Werkpakket 1'!$L:$L)+SUMIF('Werkpakket 2'!$C:$C,$K79,'Werkpakket 2'!$L:$L)+SUMIF('Werkpakket 3'!$C:$C,$K79,'Werkpakket 3'!$L:$L)+SUMIF('Werkpakket 4'!$C:$C,$K79,'Werkpakket 4'!$L:$L)+SUMIF('Werkpakket 5'!$C:$C,$K79,'Werkpakket 5'!$L:$L)+SUMIF(Projectmanagement!$C:$C,$K79,Projectmanagement!$L:$L)+SUMIF('Materiële kosten'!$C:$C,$K79,'Materiële kosten'!F:F)</f>
        <v>0</v>
      </c>
      <c r="N79" s="158"/>
      <c r="O79" s="158"/>
      <c r="P79" s="198" t="str">
        <f>IF(Tabel6[[#This Row],[Gerealiseerde kosten]]-Tabel6[[#This Row],[Cofinanciering in kind]]-Tabel6[[#This Row],[Cofinanciering in cash]]=0,"",Tabel6[[#This Row],[Gerealiseerde kosten]]-Tabel6[[#This Row],[Cofinanciering in kind]]-Tabel6[[#This Row],[Cofinanciering in cash]])</f>
        <v/>
      </c>
    </row>
    <row r="80" spans="2:16">
      <c r="B80" s="157">
        <v>51</v>
      </c>
      <c r="C80" s="71"/>
      <c r="D80" s="71"/>
      <c r="E80" s="185">
        <f>SUMIF('Werkpakket 1'!$C:$C,$C80,'Werkpakket 1'!$H:$H)+SUMIF('Werkpakket 2'!$C:$C,$C80,'Werkpakket 2'!$H:$H)+SUMIF('Werkpakket 3'!$C:$C,$C80,'Werkpakket 3'!$H:$H)+SUMIF('Werkpakket 4'!$C:$C,$C80,'Werkpakket 4'!$H:$H)+SUMIF('Werkpakket 5'!$C:$C,$C80,'Werkpakket 5'!$H:$H)+SUMIF(Projectmanagement!$C:$C,$C80,Projectmanagement!$H:$H)+SUMIF('Materiële kosten'!C:C,$C80,'Materiële kosten'!D:D)</f>
        <v>0</v>
      </c>
      <c r="F80" s="186"/>
      <c r="G80" s="186"/>
      <c r="H80" s="198" t="str">
        <f>IF(Tabel3[[#This Row],[Begrote kosten]]-Tabel3[[#This Row],[Cofinanciering in kind]]-Tabel3[[#This Row],[Cofinanciering in cash]]=0,"",Tabel3[[#This Row],[Begrote kosten]]-Tabel3[[#This Row],[Cofinanciering in kind]]-Tabel3[[#This Row],[Cofinanciering in cash]])</f>
        <v/>
      </c>
      <c r="J80" s="239">
        <v>51</v>
      </c>
      <c r="K80" s="71"/>
      <c r="L80" s="71"/>
      <c r="M80" s="196">
        <f>SUMIF('Werkpakket 1'!$C:$C,$K80,'Werkpakket 1'!$L:$L)+SUMIF('Werkpakket 2'!$C:$C,$K80,'Werkpakket 2'!$L:$L)+SUMIF('Werkpakket 3'!$C:$C,$K80,'Werkpakket 3'!$L:$L)+SUMIF('Werkpakket 4'!$C:$C,$K80,'Werkpakket 4'!$L:$L)+SUMIF('Werkpakket 5'!$C:$C,$K80,'Werkpakket 5'!$L:$L)+SUMIF(Projectmanagement!$C:$C,$K80,Projectmanagement!$L:$L)+SUMIF('Materiële kosten'!$C:$C,$K80,'Materiële kosten'!F:F)</f>
        <v>0</v>
      </c>
      <c r="N80" s="158"/>
      <c r="O80" s="158"/>
      <c r="P80" s="198" t="str">
        <f>IF(Tabel6[[#This Row],[Gerealiseerde kosten]]-Tabel6[[#This Row],[Cofinanciering in kind]]-Tabel6[[#This Row],[Cofinanciering in cash]]=0,"",Tabel6[[#This Row],[Gerealiseerde kosten]]-Tabel6[[#This Row],[Cofinanciering in kind]]-Tabel6[[#This Row],[Cofinanciering in cash]])</f>
        <v/>
      </c>
    </row>
    <row r="81" spans="2:16">
      <c r="B81" s="157">
        <v>52</v>
      </c>
      <c r="C81" s="71"/>
      <c r="D81" s="71"/>
      <c r="E81" s="185">
        <f>SUMIF('Werkpakket 1'!$C:$C,$C81,'Werkpakket 1'!$H:$H)+SUMIF('Werkpakket 2'!$C:$C,$C81,'Werkpakket 2'!$H:$H)+SUMIF('Werkpakket 3'!$C:$C,$C81,'Werkpakket 3'!$H:$H)+SUMIF('Werkpakket 4'!$C:$C,$C81,'Werkpakket 4'!$H:$H)+SUMIF('Werkpakket 5'!$C:$C,$C81,'Werkpakket 5'!$H:$H)+SUMIF(Projectmanagement!$C:$C,$C81,Projectmanagement!$H:$H)+SUMIF('Materiële kosten'!C:C,$C81,'Materiële kosten'!D:D)</f>
        <v>0</v>
      </c>
      <c r="F81" s="186"/>
      <c r="G81" s="186"/>
      <c r="H81" s="198" t="str">
        <f>IF(Tabel3[[#This Row],[Begrote kosten]]-Tabel3[[#This Row],[Cofinanciering in kind]]-Tabel3[[#This Row],[Cofinanciering in cash]]=0,"",Tabel3[[#This Row],[Begrote kosten]]-Tabel3[[#This Row],[Cofinanciering in kind]]-Tabel3[[#This Row],[Cofinanciering in cash]])</f>
        <v/>
      </c>
      <c r="J81" s="239">
        <v>52</v>
      </c>
      <c r="K81" s="71"/>
      <c r="L81" s="71"/>
      <c r="M81" s="196">
        <f>SUMIF('Werkpakket 1'!$C:$C,$K81,'Werkpakket 1'!$L:$L)+SUMIF('Werkpakket 2'!$C:$C,$K81,'Werkpakket 2'!$L:$L)+SUMIF('Werkpakket 3'!$C:$C,$K81,'Werkpakket 3'!$L:$L)+SUMIF('Werkpakket 4'!$C:$C,$K81,'Werkpakket 4'!$L:$L)+SUMIF('Werkpakket 5'!$C:$C,$K81,'Werkpakket 5'!$L:$L)+SUMIF(Projectmanagement!$C:$C,$K81,Projectmanagement!$L:$L)+SUMIF('Materiële kosten'!$C:$C,$K81,'Materiële kosten'!F:F)</f>
        <v>0</v>
      </c>
      <c r="N81" s="158"/>
      <c r="O81" s="158"/>
      <c r="P81" s="198" t="str">
        <f>IF(Tabel6[[#This Row],[Gerealiseerde kosten]]-Tabel6[[#This Row],[Cofinanciering in kind]]-Tabel6[[#This Row],[Cofinanciering in cash]]=0,"",Tabel6[[#This Row],[Gerealiseerde kosten]]-Tabel6[[#This Row],[Cofinanciering in kind]]-Tabel6[[#This Row],[Cofinanciering in cash]])</f>
        <v/>
      </c>
    </row>
    <row r="82" spans="2:16">
      <c r="B82" s="157">
        <v>53</v>
      </c>
      <c r="C82" s="71"/>
      <c r="D82" s="71"/>
      <c r="E82" s="185">
        <f>SUMIF('Werkpakket 1'!$C:$C,$C82,'Werkpakket 1'!$H:$H)+SUMIF('Werkpakket 2'!$C:$C,$C82,'Werkpakket 2'!$H:$H)+SUMIF('Werkpakket 3'!$C:$C,$C82,'Werkpakket 3'!$H:$H)+SUMIF('Werkpakket 4'!$C:$C,$C82,'Werkpakket 4'!$H:$H)+SUMIF('Werkpakket 5'!$C:$C,$C82,'Werkpakket 5'!$H:$H)+SUMIF(Projectmanagement!$C:$C,$C82,Projectmanagement!$H:$H)+SUMIF('Materiële kosten'!C:C,$C82,'Materiële kosten'!D:D)</f>
        <v>0</v>
      </c>
      <c r="F82" s="186"/>
      <c r="G82" s="186"/>
      <c r="H82" s="198" t="str">
        <f>IF(Tabel3[[#This Row],[Begrote kosten]]-Tabel3[[#This Row],[Cofinanciering in kind]]-Tabel3[[#This Row],[Cofinanciering in cash]]=0,"",Tabel3[[#This Row],[Begrote kosten]]-Tabel3[[#This Row],[Cofinanciering in kind]]-Tabel3[[#This Row],[Cofinanciering in cash]])</f>
        <v/>
      </c>
      <c r="J82" s="239">
        <v>53</v>
      </c>
      <c r="K82" s="71"/>
      <c r="L82" s="71"/>
      <c r="M82" s="196">
        <f>SUMIF('Werkpakket 1'!$C:$C,$K82,'Werkpakket 1'!$L:$L)+SUMIF('Werkpakket 2'!$C:$C,$K82,'Werkpakket 2'!$L:$L)+SUMIF('Werkpakket 3'!$C:$C,$K82,'Werkpakket 3'!$L:$L)+SUMIF('Werkpakket 4'!$C:$C,$K82,'Werkpakket 4'!$L:$L)+SUMIF('Werkpakket 5'!$C:$C,$K82,'Werkpakket 5'!$L:$L)+SUMIF(Projectmanagement!$C:$C,$K82,Projectmanagement!$L:$L)+SUMIF('Materiële kosten'!$C:$C,$K82,'Materiële kosten'!F:F)</f>
        <v>0</v>
      </c>
      <c r="N82" s="158"/>
      <c r="O82" s="158"/>
      <c r="P82" s="198" t="str">
        <f>IF(Tabel6[[#This Row],[Gerealiseerde kosten]]-Tabel6[[#This Row],[Cofinanciering in kind]]-Tabel6[[#This Row],[Cofinanciering in cash]]=0,"",Tabel6[[#This Row],[Gerealiseerde kosten]]-Tabel6[[#This Row],[Cofinanciering in kind]]-Tabel6[[#This Row],[Cofinanciering in cash]])</f>
        <v/>
      </c>
    </row>
    <row r="83" spans="2:16">
      <c r="B83" s="157">
        <v>54</v>
      </c>
      <c r="C83" s="71"/>
      <c r="D83" s="71"/>
      <c r="E83" s="185">
        <f>SUMIF('Werkpakket 1'!$C:$C,$C83,'Werkpakket 1'!$H:$H)+SUMIF('Werkpakket 2'!$C:$C,$C83,'Werkpakket 2'!$H:$H)+SUMIF('Werkpakket 3'!$C:$C,$C83,'Werkpakket 3'!$H:$H)+SUMIF('Werkpakket 4'!$C:$C,$C83,'Werkpakket 4'!$H:$H)+SUMIF('Werkpakket 5'!$C:$C,$C83,'Werkpakket 5'!$H:$H)+SUMIF(Projectmanagement!$C:$C,$C83,Projectmanagement!$H:$H)+SUMIF('Materiële kosten'!C:C,$C83,'Materiële kosten'!D:D)</f>
        <v>0</v>
      </c>
      <c r="F83" s="186"/>
      <c r="G83" s="186"/>
      <c r="H83" s="198" t="str">
        <f>IF(Tabel3[[#This Row],[Begrote kosten]]-Tabel3[[#This Row],[Cofinanciering in kind]]-Tabel3[[#This Row],[Cofinanciering in cash]]=0,"",Tabel3[[#This Row],[Begrote kosten]]-Tabel3[[#This Row],[Cofinanciering in kind]]-Tabel3[[#This Row],[Cofinanciering in cash]])</f>
        <v/>
      </c>
      <c r="J83" s="239">
        <v>54</v>
      </c>
      <c r="K83" s="71"/>
      <c r="L83" s="71"/>
      <c r="M83" s="196">
        <f>SUMIF('Werkpakket 1'!$C:$C,$K83,'Werkpakket 1'!$L:$L)+SUMIF('Werkpakket 2'!$C:$C,$K83,'Werkpakket 2'!$L:$L)+SUMIF('Werkpakket 3'!$C:$C,$K83,'Werkpakket 3'!$L:$L)+SUMIF('Werkpakket 4'!$C:$C,$K83,'Werkpakket 4'!$L:$L)+SUMIF('Werkpakket 5'!$C:$C,$K83,'Werkpakket 5'!$L:$L)+SUMIF(Projectmanagement!$C:$C,$K83,Projectmanagement!$L:$L)+SUMIF('Materiële kosten'!$C:$C,$K83,'Materiële kosten'!F:F)</f>
        <v>0</v>
      </c>
      <c r="N83" s="158"/>
      <c r="O83" s="158"/>
      <c r="P83" s="198" t="str">
        <f>IF(Tabel6[[#This Row],[Gerealiseerde kosten]]-Tabel6[[#This Row],[Cofinanciering in kind]]-Tabel6[[#This Row],[Cofinanciering in cash]]=0,"",Tabel6[[#This Row],[Gerealiseerde kosten]]-Tabel6[[#This Row],[Cofinanciering in kind]]-Tabel6[[#This Row],[Cofinanciering in cash]])</f>
        <v/>
      </c>
    </row>
    <row r="84" spans="2:16">
      <c r="B84" s="157">
        <v>55</v>
      </c>
      <c r="C84" s="71"/>
      <c r="D84" s="71"/>
      <c r="E84" s="185">
        <f>SUMIF('Werkpakket 1'!$C:$C,$C84,'Werkpakket 1'!$H:$H)+SUMIF('Werkpakket 2'!$C:$C,$C84,'Werkpakket 2'!$H:$H)+SUMIF('Werkpakket 3'!$C:$C,$C84,'Werkpakket 3'!$H:$H)+SUMIF('Werkpakket 4'!$C:$C,$C84,'Werkpakket 4'!$H:$H)+SUMIF('Werkpakket 5'!$C:$C,$C84,'Werkpakket 5'!$H:$H)+SUMIF(Projectmanagement!$C:$C,$C84,Projectmanagement!$H:$H)+SUMIF('Materiële kosten'!C:C,$C84,'Materiële kosten'!D:D)</f>
        <v>0</v>
      </c>
      <c r="F84" s="186"/>
      <c r="G84" s="186"/>
      <c r="H84" s="198" t="str">
        <f>IF(Tabel3[[#This Row],[Begrote kosten]]-Tabel3[[#This Row],[Cofinanciering in kind]]-Tabel3[[#This Row],[Cofinanciering in cash]]=0,"",Tabel3[[#This Row],[Begrote kosten]]-Tabel3[[#This Row],[Cofinanciering in kind]]-Tabel3[[#This Row],[Cofinanciering in cash]])</f>
        <v/>
      </c>
      <c r="J84" s="239">
        <v>55</v>
      </c>
      <c r="K84" s="71"/>
      <c r="L84" s="71"/>
      <c r="M84" s="196">
        <f>SUMIF('Werkpakket 1'!$C:$C,$K84,'Werkpakket 1'!$L:$L)+SUMIF('Werkpakket 2'!$C:$C,$K84,'Werkpakket 2'!$L:$L)+SUMIF('Werkpakket 3'!$C:$C,$K84,'Werkpakket 3'!$L:$L)+SUMIF('Werkpakket 4'!$C:$C,$K84,'Werkpakket 4'!$L:$L)+SUMIF('Werkpakket 5'!$C:$C,$K84,'Werkpakket 5'!$L:$L)+SUMIF(Projectmanagement!$C:$C,$K84,Projectmanagement!$L:$L)+SUMIF('Materiële kosten'!$C:$C,$K84,'Materiële kosten'!F:F)</f>
        <v>0</v>
      </c>
      <c r="N84" s="158"/>
      <c r="O84" s="158"/>
      <c r="P84" s="198" t="str">
        <f>IF(Tabel6[[#This Row],[Gerealiseerde kosten]]-Tabel6[[#This Row],[Cofinanciering in kind]]-Tabel6[[#This Row],[Cofinanciering in cash]]=0,"",Tabel6[[#This Row],[Gerealiseerde kosten]]-Tabel6[[#This Row],[Cofinanciering in kind]]-Tabel6[[#This Row],[Cofinanciering in cash]])</f>
        <v/>
      </c>
    </row>
    <row r="85" spans="2:16">
      <c r="B85" s="157">
        <v>56</v>
      </c>
      <c r="C85" s="71"/>
      <c r="D85" s="71"/>
      <c r="E85" s="185">
        <f>SUMIF('Werkpakket 1'!$C:$C,$C85,'Werkpakket 1'!$H:$H)+SUMIF('Werkpakket 2'!$C:$C,$C85,'Werkpakket 2'!$H:$H)+SUMIF('Werkpakket 3'!$C:$C,$C85,'Werkpakket 3'!$H:$H)+SUMIF('Werkpakket 4'!$C:$C,$C85,'Werkpakket 4'!$H:$H)+SUMIF('Werkpakket 5'!$C:$C,$C85,'Werkpakket 5'!$H:$H)+SUMIF(Projectmanagement!$C:$C,$C85,Projectmanagement!$H:$H)+SUMIF('Materiële kosten'!C:C,$C85,'Materiële kosten'!D:D)</f>
        <v>0</v>
      </c>
      <c r="F85" s="186"/>
      <c r="G85" s="186"/>
      <c r="H85" s="198" t="str">
        <f>IF(Tabel3[[#This Row],[Begrote kosten]]-Tabel3[[#This Row],[Cofinanciering in kind]]-Tabel3[[#This Row],[Cofinanciering in cash]]=0,"",Tabel3[[#This Row],[Begrote kosten]]-Tabel3[[#This Row],[Cofinanciering in kind]]-Tabel3[[#This Row],[Cofinanciering in cash]])</f>
        <v/>
      </c>
      <c r="J85" s="239">
        <v>56</v>
      </c>
      <c r="K85" s="71"/>
      <c r="L85" s="71"/>
      <c r="M85" s="196">
        <f>SUMIF('Werkpakket 1'!$C:$C,$K85,'Werkpakket 1'!$L:$L)+SUMIF('Werkpakket 2'!$C:$C,$K85,'Werkpakket 2'!$L:$L)+SUMIF('Werkpakket 3'!$C:$C,$K85,'Werkpakket 3'!$L:$L)+SUMIF('Werkpakket 4'!$C:$C,$K85,'Werkpakket 4'!$L:$L)+SUMIF('Werkpakket 5'!$C:$C,$K85,'Werkpakket 5'!$L:$L)+SUMIF(Projectmanagement!$C:$C,$K85,Projectmanagement!$L:$L)+SUMIF('Materiële kosten'!$C:$C,$K85,'Materiële kosten'!F:F)</f>
        <v>0</v>
      </c>
      <c r="N85" s="158"/>
      <c r="O85" s="158"/>
      <c r="P85" s="198" t="str">
        <f>IF(Tabel6[[#This Row],[Gerealiseerde kosten]]-Tabel6[[#This Row],[Cofinanciering in kind]]-Tabel6[[#This Row],[Cofinanciering in cash]]=0,"",Tabel6[[#This Row],[Gerealiseerde kosten]]-Tabel6[[#This Row],[Cofinanciering in kind]]-Tabel6[[#This Row],[Cofinanciering in cash]])</f>
        <v/>
      </c>
    </row>
    <row r="86" spans="2:16">
      <c r="B86" s="157">
        <v>57</v>
      </c>
      <c r="C86" s="71"/>
      <c r="D86" s="71"/>
      <c r="E86" s="185">
        <f>SUMIF('Werkpakket 1'!$C:$C,$C86,'Werkpakket 1'!$H:$H)+SUMIF('Werkpakket 2'!$C:$C,$C86,'Werkpakket 2'!$H:$H)+SUMIF('Werkpakket 3'!$C:$C,$C86,'Werkpakket 3'!$H:$H)+SUMIF('Werkpakket 4'!$C:$C,$C86,'Werkpakket 4'!$H:$H)+SUMIF('Werkpakket 5'!$C:$C,$C86,'Werkpakket 5'!$H:$H)+SUMIF(Projectmanagement!$C:$C,$C86,Projectmanagement!$H:$H)+SUMIF('Materiële kosten'!C:C,$C86,'Materiële kosten'!D:D)</f>
        <v>0</v>
      </c>
      <c r="F86" s="186"/>
      <c r="G86" s="186"/>
      <c r="H86" s="198" t="str">
        <f>IF(Tabel3[[#This Row],[Begrote kosten]]-Tabel3[[#This Row],[Cofinanciering in kind]]-Tabel3[[#This Row],[Cofinanciering in cash]]=0,"",Tabel3[[#This Row],[Begrote kosten]]-Tabel3[[#This Row],[Cofinanciering in kind]]-Tabel3[[#This Row],[Cofinanciering in cash]])</f>
        <v/>
      </c>
      <c r="J86" s="239">
        <v>57</v>
      </c>
      <c r="K86" s="71"/>
      <c r="L86" s="71"/>
      <c r="M86" s="196">
        <f>SUMIF('Werkpakket 1'!$C:$C,$K86,'Werkpakket 1'!$L:$L)+SUMIF('Werkpakket 2'!$C:$C,$K86,'Werkpakket 2'!$L:$L)+SUMIF('Werkpakket 3'!$C:$C,$K86,'Werkpakket 3'!$L:$L)+SUMIF('Werkpakket 4'!$C:$C,$K86,'Werkpakket 4'!$L:$L)+SUMIF('Werkpakket 5'!$C:$C,$K86,'Werkpakket 5'!$L:$L)+SUMIF(Projectmanagement!$C:$C,$K86,Projectmanagement!$L:$L)+SUMIF('Materiële kosten'!$C:$C,$K86,'Materiële kosten'!F:F)</f>
        <v>0</v>
      </c>
      <c r="N86" s="158"/>
      <c r="O86" s="158"/>
      <c r="P86" s="198" t="str">
        <f>IF(Tabel6[[#This Row],[Gerealiseerde kosten]]-Tabel6[[#This Row],[Cofinanciering in kind]]-Tabel6[[#This Row],[Cofinanciering in cash]]=0,"",Tabel6[[#This Row],[Gerealiseerde kosten]]-Tabel6[[#This Row],[Cofinanciering in kind]]-Tabel6[[#This Row],[Cofinanciering in cash]])</f>
        <v/>
      </c>
    </row>
    <row r="87" spans="2:16">
      <c r="B87" s="157">
        <v>58</v>
      </c>
      <c r="C87" s="71"/>
      <c r="D87" s="71"/>
      <c r="E87" s="185">
        <f>SUMIF('Werkpakket 1'!$C:$C,$C87,'Werkpakket 1'!$H:$H)+SUMIF('Werkpakket 2'!$C:$C,$C87,'Werkpakket 2'!$H:$H)+SUMIF('Werkpakket 3'!$C:$C,$C87,'Werkpakket 3'!$H:$H)+SUMIF('Werkpakket 4'!$C:$C,$C87,'Werkpakket 4'!$H:$H)+SUMIF('Werkpakket 5'!$C:$C,$C87,'Werkpakket 5'!$H:$H)+SUMIF(Projectmanagement!$C:$C,$C87,Projectmanagement!$H:$H)+SUMIF('Materiële kosten'!C:C,$C87,'Materiële kosten'!D:D)</f>
        <v>0</v>
      </c>
      <c r="F87" s="186"/>
      <c r="G87" s="186"/>
      <c r="H87" s="198" t="str">
        <f>IF(Tabel3[[#This Row],[Begrote kosten]]-Tabel3[[#This Row],[Cofinanciering in kind]]-Tabel3[[#This Row],[Cofinanciering in cash]]=0,"",Tabel3[[#This Row],[Begrote kosten]]-Tabel3[[#This Row],[Cofinanciering in kind]]-Tabel3[[#This Row],[Cofinanciering in cash]])</f>
        <v/>
      </c>
      <c r="J87" s="239">
        <v>58</v>
      </c>
      <c r="K87" s="71"/>
      <c r="L87" s="71"/>
      <c r="M87" s="196">
        <f>SUMIF('Werkpakket 1'!$C:$C,$K87,'Werkpakket 1'!$L:$L)+SUMIF('Werkpakket 2'!$C:$C,$K87,'Werkpakket 2'!$L:$L)+SUMIF('Werkpakket 3'!$C:$C,$K87,'Werkpakket 3'!$L:$L)+SUMIF('Werkpakket 4'!$C:$C,$K87,'Werkpakket 4'!$L:$L)+SUMIF('Werkpakket 5'!$C:$C,$K87,'Werkpakket 5'!$L:$L)+SUMIF(Projectmanagement!$C:$C,$K87,Projectmanagement!$L:$L)+SUMIF('Materiële kosten'!$C:$C,$K87,'Materiële kosten'!F:F)</f>
        <v>0</v>
      </c>
      <c r="N87" s="158"/>
      <c r="O87" s="158"/>
      <c r="P87" s="198" t="str">
        <f>IF(Tabel6[[#This Row],[Gerealiseerde kosten]]-Tabel6[[#This Row],[Cofinanciering in kind]]-Tabel6[[#This Row],[Cofinanciering in cash]]=0,"",Tabel6[[#This Row],[Gerealiseerde kosten]]-Tabel6[[#This Row],[Cofinanciering in kind]]-Tabel6[[#This Row],[Cofinanciering in cash]])</f>
        <v/>
      </c>
    </row>
    <row r="88" spans="2:16">
      <c r="B88" s="157">
        <v>59</v>
      </c>
      <c r="C88" s="71"/>
      <c r="D88" s="71"/>
      <c r="E88" s="185">
        <f>SUMIF('Werkpakket 1'!$C:$C,$C88,'Werkpakket 1'!$H:$H)+SUMIF('Werkpakket 2'!$C:$C,$C88,'Werkpakket 2'!$H:$H)+SUMIF('Werkpakket 3'!$C:$C,$C88,'Werkpakket 3'!$H:$H)+SUMIF('Werkpakket 4'!$C:$C,$C88,'Werkpakket 4'!$H:$H)+SUMIF('Werkpakket 5'!$C:$C,$C88,'Werkpakket 5'!$H:$H)+SUMIF(Projectmanagement!$C:$C,$C88,Projectmanagement!$H:$H)+SUMIF('Materiële kosten'!C:C,$C88,'Materiële kosten'!D:D)</f>
        <v>0</v>
      </c>
      <c r="F88" s="186"/>
      <c r="G88" s="186"/>
      <c r="H88" s="198" t="str">
        <f>IF(Tabel3[[#This Row],[Begrote kosten]]-Tabel3[[#This Row],[Cofinanciering in kind]]-Tabel3[[#This Row],[Cofinanciering in cash]]=0,"",Tabel3[[#This Row],[Begrote kosten]]-Tabel3[[#This Row],[Cofinanciering in kind]]-Tabel3[[#This Row],[Cofinanciering in cash]])</f>
        <v/>
      </c>
      <c r="J88" s="239">
        <v>59</v>
      </c>
      <c r="K88" s="71"/>
      <c r="L88" s="71"/>
      <c r="M88" s="196">
        <f>SUMIF('Werkpakket 1'!$C:$C,$K88,'Werkpakket 1'!$L:$L)+SUMIF('Werkpakket 2'!$C:$C,$K88,'Werkpakket 2'!$L:$L)+SUMIF('Werkpakket 3'!$C:$C,$K88,'Werkpakket 3'!$L:$L)+SUMIF('Werkpakket 4'!$C:$C,$K88,'Werkpakket 4'!$L:$L)+SUMIF('Werkpakket 5'!$C:$C,$K88,'Werkpakket 5'!$L:$L)+SUMIF(Projectmanagement!$C:$C,$K88,Projectmanagement!$L:$L)+SUMIF('Materiële kosten'!$C:$C,$K88,'Materiële kosten'!F:F)</f>
        <v>0</v>
      </c>
      <c r="N88" s="158"/>
      <c r="O88" s="158"/>
      <c r="P88" s="198" t="str">
        <f>IF(Tabel6[[#This Row],[Gerealiseerde kosten]]-Tabel6[[#This Row],[Cofinanciering in kind]]-Tabel6[[#This Row],[Cofinanciering in cash]]=0,"",Tabel6[[#This Row],[Gerealiseerde kosten]]-Tabel6[[#This Row],[Cofinanciering in kind]]-Tabel6[[#This Row],[Cofinanciering in cash]])</f>
        <v/>
      </c>
    </row>
    <row r="89" spans="2:16">
      <c r="B89" s="157">
        <v>60</v>
      </c>
      <c r="C89" s="71"/>
      <c r="D89" s="71"/>
      <c r="E89" s="185">
        <f>SUMIF('Werkpakket 1'!$C:$C,$C89,'Werkpakket 1'!$H:$H)+SUMIF('Werkpakket 2'!$C:$C,$C89,'Werkpakket 2'!$H:$H)+SUMIF('Werkpakket 3'!$C:$C,$C89,'Werkpakket 3'!$H:$H)+SUMIF('Werkpakket 4'!$C:$C,$C89,'Werkpakket 4'!$H:$H)+SUMIF('Werkpakket 5'!$C:$C,$C89,'Werkpakket 5'!$H:$H)+SUMIF(Projectmanagement!$C:$C,$C89,Projectmanagement!$H:$H)+SUMIF('Materiële kosten'!C:C,$C89,'Materiële kosten'!D:D)</f>
        <v>0</v>
      </c>
      <c r="F89" s="186"/>
      <c r="G89" s="186"/>
      <c r="H89" s="198" t="str">
        <f>IF(Tabel3[[#This Row],[Begrote kosten]]-Tabel3[[#This Row],[Cofinanciering in kind]]-Tabel3[[#This Row],[Cofinanciering in cash]]=0,"",Tabel3[[#This Row],[Begrote kosten]]-Tabel3[[#This Row],[Cofinanciering in kind]]-Tabel3[[#This Row],[Cofinanciering in cash]])</f>
        <v/>
      </c>
      <c r="J89" s="239">
        <v>60</v>
      </c>
      <c r="K89" s="71"/>
      <c r="L89" s="71"/>
      <c r="M89" s="196">
        <f>SUMIF('Werkpakket 1'!$C:$C,$K89,'Werkpakket 1'!$L:$L)+SUMIF('Werkpakket 2'!$C:$C,$K89,'Werkpakket 2'!$L:$L)+SUMIF('Werkpakket 3'!$C:$C,$K89,'Werkpakket 3'!$L:$L)+SUMIF('Werkpakket 4'!$C:$C,$K89,'Werkpakket 4'!$L:$L)+SUMIF('Werkpakket 5'!$C:$C,$K89,'Werkpakket 5'!$L:$L)+SUMIF(Projectmanagement!$C:$C,$K89,Projectmanagement!$L:$L)+SUMIF('Materiële kosten'!$C:$C,$K89,'Materiële kosten'!F:F)</f>
        <v>0</v>
      </c>
      <c r="N89" s="158"/>
      <c r="O89" s="158"/>
      <c r="P89" s="198" t="str">
        <f>IF(Tabel6[[#This Row],[Gerealiseerde kosten]]-Tabel6[[#This Row],[Cofinanciering in kind]]-Tabel6[[#This Row],[Cofinanciering in cash]]=0,"",Tabel6[[#This Row],[Gerealiseerde kosten]]-Tabel6[[#This Row],[Cofinanciering in kind]]-Tabel6[[#This Row],[Cofinanciering in cash]])</f>
        <v/>
      </c>
    </row>
    <row r="90" spans="2:16">
      <c r="B90" s="157">
        <v>61</v>
      </c>
      <c r="C90" s="71"/>
      <c r="D90" s="71"/>
      <c r="E90" s="185">
        <f>SUMIF('Werkpakket 1'!$C:$C,$C90,'Werkpakket 1'!$H:$H)+SUMIF('Werkpakket 2'!$C:$C,$C90,'Werkpakket 2'!$H:$H)+SUMIF('Werkpakket 3'!$C:$C,$C90,'Werkpakket 3'!$H:$H)+SUMIF('Werkpakket 4'!$C:$C,$C90,'Werkpakket 4'!$H:$H)+SUMIF('Werkpakket 5'!$C:$C,$C90,'Werkpakket 5'!$H:$H)+SUMIF(Projectmanagement!$C:$C,$C90,Projectmanagement!$H:$H)+SUMIF('Materiële kosten'!C:C,$C90,'Materiële kosten'!D:D)</f>
        <v>0</v>
      </c>
      <c r="F90" s="186"/>
      <c r="G90" s="186"/>
      <c r="H90" s="198" t="str">
        <f>IF(Tabel3[[#This Row],[Begrote kosten]]-Tabel3[[#This Row],[Cofinanciering in kind]]-Tabel3[[#This Row],[Cofinanciering in cash]]=0,"",Tabel3[[#This Row],[Begrote kosten]]-Tabel3[[#This Row],[Cofinanciering in kind]]-Tabel3[[#This Row],[Cofinanciering in cash]])</f>
        <v/>
      </c>
      <c r="J90" s="239">
        <v>61</v>
      </c>
      <c r="K90" s="71"/>
      <c r="L90" s="71"/>
      <c r="M90" s="196">
        <f>SUMIF('Werkpakket 1'!$C:$C,$K90,'Werkpakket 1'!$L:$L)+SUMIF('Werkpakket 2'!$C:$C,$K90,'Werkpakket 2'!$L:$L)+SUMIF('Werkpakket 3'!$C:$C,$K90,'Werkpakket 3'!$L:$L)+SUMIF('Werkpakket 4'!$C:$C,$K90,'Werkpakket 4'!$L:$L)+SUMIF('Werkpakket 5'!$C:$C,$K90,'Werkpakket 5'!$L:$L)+SUMIF(Projectmanagement!$C:$C,$K90,Projectmanagement!$L:$L)+SUMIF('Materiële kosten'!$C:$C,$K90,'Materiële kosten'!F:F)</f>
        <v>0</v>
      </c>
      <c r="N90" s="158"/>
      <c r="O90" s="158"/>
      <c r="P90" s="198" t="str">
        <f>IF(Tabel6[[#This Row],[Gerealiseerde kosten]]-Tabel6[[#This Row],[Cofinanciering in kind]]-Tabel6[[#This Row],[Cofinanciering in cash]]=0,"",Tabel6[[#This Row],[Gerealiseerde kosten]]-Tabel6[[#This Row],[Cofinanciering in kind]]-Tabel6[[#This Row],[Cofinanciering in cash]])</f>
        <v/>
      </c>
    </row>
    <row r="91" spans="2:16">
      <c r="B91" s="157">
        <v>62</v>
      </c>
      <c r="C91" s="71"/>
      <c r="D91" s="71"/>
      <c r="E91" s="185">
        <f>SUMIF('Werkpakket 1'!$C:$C,$C91,'Werkpakket 1'!$H:$H)+SUMIF('Werkpakket 2'!$C:$C,$C91,'Werkpakket 2'!$H:$H)+SUMIF('Werkpakket 3'!$C:$C,$C91,'Werkpakket 3'!$H:$H)+SUMIF('Werkpakket 4'!$C:$C,$C91,'Werkpakket 4'!$H:$H)+SUMIF('Werkpakket 5'!$C:$C,$C91,'Werkpakket 5'!$H:$H)+SUMIF(Projectmanagement!$C:$C,$C91,Projectmanagement!$H:$H)+SUMIF('Materiële kosten'!C:C,$C91,'Materiële kosten'!D:D)</f>
        <v>0</v>
      </c>
      <c r="F91" s="186"/>
      <c r="G91" s="186"/>
      <c r="H91" s="198" t="str">
        <f>IF(Tabel3[[#This Row],[Begrote kosten]]-Tabel3[[#This Row],[Cofinanciering in kind]]-Tabel3[[#This Row],[Cofinanciering in cash]]=0,"",Tabel3[[#This Row],[Begrote kosten]]-Tabel3[[#This Row],[Cofinanciering in kind]]-Tabel3[[#This Row],[Cofinanciering in cash]])</f>
        <v/>
      </c>
      <c r="J91" s="239">
        <v>62</v>
      </c>
      <c r="K91" s="71"/>
      <c r="L91" s="71"/>
      <c r="M91" s="196">
        <f>SUMIF('Werkpakket 1'!$C:$C,$K91,'Werkpakket 1'!$L:$L)+SUMIF('Werkpakket 2'!$C:$C,$K91,'Werkpakket 2'!$L:$L)+SUMIF('Werkpakket 3'!$C:$C,$K91,'Werkpakket 3'!$L:$L)+SUMIF('Werkpakket 4'!$C:$C,$K91,'Werkpakket 4'!$L:$L)+SUMIF('Werkpakket 5'!$C:$C,$K91,'Werkpakket 5'!$L:$L)+SUMIF(Projectmanagement!$C:$C,$K91,Projectmanagement!$L:$L)+SUMIF('Materiële kosten'!$C:$C,$K91,'Materiële kosten'!F:F)</f>
        <v>0</v>
      </c>
      <c r="N91" s="158"/>
      <c r="O91" s="158"/>
      <c r="P91" s="198" t="str">
        <f>IF(Tabel6[[#This Row],[Gerealiseerde kosten]]-Tabel6[[#This Row],[Cofinanciering in kind]]-Tabel6[[#This Row],[Cofinanciering in cash]]=0,"",Tabel6[[#This Row],[Gerealiseerde kosten]]-Tabel6[[#This Row],[Cofinanciering in kind]]-Tabel6[[#This Row],[Cofinanciering in cash]])</f>
        <v/>
      </c>
    </row>
    <row r="92" spans="2:16">
      <c r="B92" s="157">
        <v>63</v>
      </c>
      <c r="C92" s="71"/>
      <c r="D92" s="71"/>
      <c r="E92" s="185">
        <f>SUMIF('Werkpakket 1'!$C:$C,$C92,'Werkpakket 1'!$H:$H)+SUMIF('Werkpakket 2'!$C:$C,$C92,'Werkpakket 2'!$H:$H)+SUMIF('Werkpakket 3'!$C:$C,$C92,'Werkpakket 3'!$H:$H)+SUMIF('Werkpakket 4'!$C:$C,$C92,'Werkpakket 4'!$H:$H)+SUMIF('Werkpakket 5'!$C:$C,$C92,'Werkpakket 5'!$H:$H)+SUMIF(Projectmanagement!$C:$C,$C92,Projectmanagement!$H:$H)+SUMIF('Materiële kosten'!C:C,$C92,'Materiële kosten'!D:D)</f>
        <v>0</v>
      </c>
      <c r="F92" s="186"/>
      <c r="G92" s="186"/>
      <c r="H92" s="198" t="str">
        <f>IF(Tabel3[[#This Row],[Begrote kosten]]-Tabel3[[#This Row],[Cofinanciering in kind]]-Tabel3[[#This Row],[Cofinanciering in cash]]=0,"",Tabel3[[#This Row],[Begrote kosten]]-Tabel3[[#This Row],[Cofinanciering in kind]]-Tabel3[[#This Row],[Cofinanciering in cash]])</f>
        <v/>
      </c>
      <c r="J92" s="239">
        <v>63</v>
      </c>
      <c r="K92" s="71"/>
      <c r="L92" s="71"/>
      <c r="M92" s="196">
        <f>SUMIF('Werkpakket 1'!$C:$C,$K92,'Werkpakket 1'!$L:$L)+SUMIF('Werkpakket 2'!$C:$C,$K92,'Werkpakket 2'!$L:$L)+SUMIF('Werkpakket 3'!$C:$C,$K92,'Werkpakket 3'!$L:$L)+SUMIF('Werkpakket 4'!$C:$C,$K92,'Werkpakket 4'!$L:$L)+SUMIF('Werkpakket 5'!$C:$C,$K92,'Werkpakket 5'!$L:$L)+SUMIF(Projectmanagement!$C:$C,$K92,Projectmanagement!$L:$L)+SUMIF('Materiële kosten'!$C:$C,$K92,'Materiële kosten'!F:F)</f>
        <v>0</v>
      </c>
      <c r="N92" s="158"/>
      <c r="O92" s="158"/>
      <c r="P92" s="198" t="str">
        <f>IF(Tabel6[[#This Row],[Gerealiseerde kosten]]-Tabel6[[#This Row],[Cofinanciering in kind]]-Tabel6[[#This Row],[Cofinanciering in cash]]=0,"",Tabel6[[#This Row],[Gerealiseerde kosten]]-Tabel6[[#This Row],[Cofinanciering in kind]]-Tabel6[[#This Row],[Cofinanciering in cash]])</f>
        <v/>
      </c>
    </row>
    <row r="93" spans="2:16">
      <c r="B93" s="157">
        <v>64</v>
      </c>
      <c r="C93" s="71"/>
      <c r="D93" s="71"/>
      <c r="E93" s="185">
        <f>SUMIF('Werkpakket 1'!$C:$C,$C93,'Werkpakket 1'!$H:$H)+SUMIF('Werkpakket 2'!$C:$C,$C93,'Werkpakket 2'!$H:$H)+SUMIF('Werkpakket 3'!$C:$C,$C93,'Werkpakket 3'!$H:$H)+SUMIF('Werkpakket 4'!$C:$C,$C93,'Werkpakket 4'!$H:$H)+SUMIF('Werkpakket 5'!$C:$C,$C93,'Werkpakket 5'!$H:$H)+SUMIF(Projectmanagement!$C:$C,$C93,Projectmanagement!$H:$H)+SUMIF('Materiële kosten'!C:C,$C93,'Materiële kosten'!D:D)</f>
        <v>0</v>
      </c>
      <c r="F93" s="186"/>
      <c r="G93" s="186"/>
      <c r="H93" s="198" t="str">
        <f>IF(Tabel3[[#This Row],[Begrote kosten]]-Tabel3[[#This Row],[Cofinanciering in kind]]-Tabel3[[#This Row],[Cofinanciering in cash]]=0,"",Tabel3[[#This Row],[Begrote kosten]]-Tabel3[[#This Row],[Cofinanciering in kind]]-Tabel3[[#This Row],[Cofinanciering in cash]])</f>
        <v/>
      </c>
      <c r="J93" s="239">
        <v>64</v>
      </c>
      <c r="K93" s="71"/>
      <c r="L93" s="71"/>
      <c r="M93" s="196">
        <f>SUMIF('Werkpakket 1'!$C:$C,$K93,'Werkpakket 1'!$L:$L)+SUMIF('Werkpakket 2'!$C:$C,$K93,'Werkpakket 2'!$L:$L)+SUMIF('Werkpakket 3'!$C:$C,$K93,'Werkpakket 3'!$L:$L)+SUMIF('Werkpakket 4'!$C:$C,$K93,'Werkpakket 4'!$L:$L)+SUMIF('Werkpakket 5'!$C:$C,$K93,'Werkpakket 5'!$L:$L)+SUMIF(Projectmanagement!$C:$C,$K93,Projectmanagement!$L:$L)+SUMIF('Materiële kosten'!$C:$C,$K93,'Materiële kosten'!F:F)</f>
        <v>0</v>
      </c>
      <c r="N93" s="158"/>
      <c r="O93" s="158"/>
      <c r="P93" s="198" t="str">
        <f>IF(Tabel6[[#This Row],[Gerealiseerde kosten]]-Tabel6[[#This Row],[Cofinanciering in kind]]-Tabel6[[#This Row],[Cofinanciering in cash]]=0,"",Tabel6[[#This Row],[Gerealiseerde kosten]]-Tabel6[[#This Row],[Cofinanciering in kind]]-Tabel6[[#This Row],[Cofinanciering in cash]])</f>
        <v/>
      </c>
    </row>
    <row r="94" spans="2:16">
      <c r="B94" s="157">
        <v>65</v>
      </c>
      <c r="C94" s="71"/>
      <c r="D94" s="71"/>
      <c r="E94" s="185">
        <f>SUMIF('Werkpakket 1'!$C:$C,$C94,'Werkpakket 1'!$H:$H)+SUMIF('Werkpakket 2'!$C:$C,$C94,'Werkpakket 2'!$H:$H)+SUMIF('Werkpakket 3'!$C:$C,$C94,'Werkpakket 3'!$H:$H)+SUMIF('Werkpakket 4'!$C:$C,$C94,'Werkpakket 4'!$H:$H)+SUMIF('Werkpakket 5'!$C:$C,$C94,'Werkpakket 5'!$H:$H)+SUMIF(Projectmanagement!$C:$C,$C94,Projectmanagement!$H:$H)+SUMIF('Materiële kosten'!C:C,$C94,'Materiële kosten'!D:D)</f>
        <v>0</v>
      </c>
      <c r="F94" s="186"/>
      <c r="G94" s="186"/>
      <c r="H94" s="198" t="str">
        <f>IF(Tabel3[[#This Row],[Begrote kosten]]-Tabel3[[#This Row],[Cofinanciering in kind]]-Tabel3[[#This Row],[Cofinanciering in cash]]=0,"",Tabel3[[#This Row],[Begrote kosten]]-Tabel3[[#This Row],[Cofinanciering in kind]]-Tabel3[[#This Row],[Cofinanciering in cash]])</f>
        <v/>
      </c>
      <c r="J94" s="239">
        <v>65</v>
      </c>
      <c r="K94" s="71"/>
      <c r="L94" s="71"/>
      <c r="M94" s="196">
        <f>SUMIF('Werkpakket 1'!$C:$C,$K94,'Werkpakket 1'!$L:$L)+SUMIF('Werkpakket 2'!$C:$C,$K94,'Werkpakket 2'!$L:$L)+SUMIF('Werkpakket 3'!$C:$C,$K94,'Werkpakket 3'!$L:$L)+SUMIF('Werkpakket 4'!$C:$C,$K94,'Werkpakket 4'!$L:$L)+SUMIF('Werkpakket 5'!$C:$C,$K94,'Werkpakket 5'!$L:$L)+SUMIF(Projectmanagement!$C:$C,$K94,Projectmanagement!$L:$L)+SUMIF('Materiële kosten'!$C:$C,$K94,'Materiële kosten'!F:F)</f>
        <v>0</v>
      </c>
      <c r="N94" s="158"/>
      <c r="O94" s="158"/>
      <c r="P94" s="198" t="str">
        <f>IF(Tabel6[[#This Row],[Gerealiseerde kosten]]-Tabel6[[#This Row],[Cofinanciering in kind]]-Tabel6[[#This Row],[Cofinanciering in cash]]=0,"",Tabel6[[#This Row],[Gerealiseerde kosten]]-Tabel6[[#This Row],[Cofinanciering in kind]]-Tabel6[[#This Row],[Cofinanciering in cash]])</f>
        <v/>
      </c>
    </row>
    <row r="95" spans="2:16">
      <c r="B95" s="157">
        <v>66</v>
      </c>
      <c r="C95" s="71"/>
      <c r="D95" s="71"/>
      <c r="E95" s="185">
        <f>SUMIF('Werkpakket 1'!$C:$C,$C95,'Werkpakket 1'!$H:$H)+SUMIF('Werkpakket 2'!$C:$C,$C95,'Werkpakket 2'!$H:$H)+SUMIF('Werkpakket 3'!$C:$C,$C95,'Werkpakket 3'!$H:$H)+SUMIF('Werkpakket 4'!$C:$C,$C95,'Werkpakket 4'!$H:$H)+SUMIF('Werkpakket 5'!$C:$C,$C95,'Werkpakket 5'!$H:$H)+SUMIF(Projectmanagement!$C:$C,$C95,Projectmanagement!$H:$H)+SUMIF('Materiële kosten'!C:C,$C95,'Materiële kosten'!D:D)</f>
        <v>0</v>
      </c>
      <c r="F95" s="186"/>
      <c r="G95" s="186"/>
      <c r="H95" s="198" t="str">
        <f>IF(Tabel3[[#This Row],[Begrote kosten]]-Tabel3[[#This Row],[Cofinanciering in kind]]-Tabel3[[#This Row],[Cofinanciering in cash]]=0,"",Tabel3[[#This Row],[Begrote kosten]]-Tabel3[[#This Row],[Cofinanciering in kind]]-Tabel3[[#This Row],[Cofinanciering in cash]])</f>
        <v/>
      </c>
      <c r="J95" s="239">
        <v>66</v>
      </c>
      <c r="K95" s="71"/>
      <c r="L95" s="71"/>
      <c r="M95" s="196">
        <f>SUMIF('Werkpakket 1'!$C:$C,$K95,'Werkpakket 1'!$L:$L)+SUMIF('Werkpakket 2'!$C:$C,$K95,'Werkpakket 2'!$L:$L)+SUMIF('Werkpakket 3'!$C:$C,$K95,'Werkpakket 3'!$L:$L)+SUMIF('Werkpakket 4'!$C:$C,$K95,'Werkpakket 4'!$L:$L)+SUMIF('Werkpakket 5'!$C:$C,$K95,'Werkpakket 5'!$L:$L)+SUMIF(Projectmanagement!$C:$C,$K95,Projectmanagement!$L:$L)+SUMIF('Materiële kosten'!$C:$C,$K95,'Materiële kosten'!F:F)</f>
        <v>0</v>
      </c>
      <c r="N95" s="158"/>
      <c r="O95" s="158"/>
      <c r="P95" s="198" t="str">
        <f>IF(Tabel6[[#This Row],[Gerealiseerde kosten]]-Tabel6[[#This Row],[Cofinanciering in kind]]-Tabel6[[#This Row],[Cofinanciering in cash]]=0,"",Tabel6[[#This Row],[Gerealiseerde kosten]]-Tabel6[[#This Row],[Cofinanciering in kind]]-Tabel6[[#This Row],[Cofinanciering in cash]])</f>
        <v/>
      </c>
    </row>
    <row r="96" spans="2:16">
      <c r="B96" s="157">
        <v>67</v>
      </c>
      <c r="C96" s="71"/>
      <c r="D96" s="71"/>
      <c r="E96" s="185">
        <f>SUMIF('Werkpakket 1'!$C:$C,$C96,'Werkpakket 1'!$H:$H)+SUMIF('Werkpakket 2'!$C:$C,$C96,'Werkpakket 2'!$H:$H)+SUMIF('Werkpakket 3'!$C:$C,$C96,'Werkpakket 3'!$H:$H)+SUMIF('Werkpakket 4'!$C:$C,$C96,'Werkpakket 4'!$H:$H)+SUMIF('Werkpakket 5'!$C:$C,$C96,'Werkpakket 5'!$H:$H)+SUMIF(Projectmanagement!$C:$C,$C96,Projectmanagement!$H:$H)+SUMIF('Materiële kosten'!C:C,$C96,'Materiële kosten'!D:D)</f>
        <v>0</v>
      </c>
      <c r="F96" s="186"/>
      <c r="G96" s="186"/>
      <c r="H96" s="198" t="str">
        <f>IF(Tabel3[[#This Row],[Begrote kosten]]-Tabel3[[#This Row],[Cofinanciering in kind]]-Tabel3[[#This Row],[Cofinanciering in cash]]=0,"",Tabel3[[#This Row],[Begrote kosten]]-Tabel3[[#This Row],[Cofinanciering in kind]]-Tabel3[[#This Row],[Cofinanciering in cash]])</f>
        <v/>
      </c>
      <c r="J96" s="239">
        <v>67</v>
      </c>
      <c r="K96" s="71"/>
      <c r="L96" s="71"/>
      <c r="M96" s="196">
        <f>SUMIF('Werkpakket 1'!$C:$C,$K96,'Werkpakket 1'!$L:$L)+SUMIF('Werkpakket 2'!$C:$C,$K96,'Werkpakket 2'!$L:$L)+SUMIF('Werkpakket 3'!$C:$C,$K96,'Werkpakket 3'!$L:$L)+SUMIF('Werkpakket 4'!$C:$C,$K96,'Werkpakket 4'!$L:$L)+SUMIF('Werkpakket 5'!$C:$C,$K96,'Werkpakket 5'!$L:$L)+SUMIF(Projectmanagement!$C:$C,$K96,Projectmanagement!$L:$L)+SUMIF('Materiële kosten'!$C:$C,$K96,'Materiële kosten'!F:F)</f>
        <v>0</v>
      </c>
      <c r="N96" s="158"/>
      <c r="O96" s="158"/>
      <c r="P96" s="198" t="str">
        <f>IF(Tabel6[[#This Row],[Gerealiseerde kosten]]-Tabel6[[#This Row],[Cofinanciering in kind]]-Tabel6[[#This Row],[Cofinanciering in cash]]=0,"",Tabel6[[#This Row],[Gerealiseerde kosten]]-Tabel6[[#This Row],[Cofinanciering in kind]]-Tabel6[[#This Row],[Cofinanciering in cash]])</f>
        <v/>
      </c>
    </row>
    <row r="97" spans="2:16">
      <c r="B97" s="157">
        <v>68</v>
      </c>
      <c r="C97" s="71"/>
      <c r="D97" s="71"/>
      <c r="E97" s="185">
        <f>SUMIF('Werkpakket 1'!$C:$C,$C97,'Werkpakket 1'!$H:$H)+SUMIF('Werkpakket 2'!$C:$C,$C97,'Werkpakket 2'!$H:$H)+SUMIF('Werkpakket 3'!$C:$C,$C97,'Werkpakket 3'!$H:$H)+SUMIF('Werkpakket 4'!$C:$C,$C97,'Werkpakket 4'!$H:$H)+SUMIF('Werkpakket 5'!$C:$C,$C97,'Werkpakket 5'!$H:$H)+SUMIF(Projectmanagement!$C:$C,$C97,Projectmanagement!$H:$H)+SUMIF('Materiële kosten'!C:C,$C97,'Materiële kosten'!D:D)</f>
        <v>0</v>
      </c>
      <c r="F97" s="186"/>
      <c r="G97" s="186"/>
      <c r="H97" s="198" t="str">
        <f>IF(Tabel3[[#This Row],[Begrote kosten]]-Tabel3[[#This Row],[Cofinanciering in kind]]-Tabel3[[#This Row],[Cofinanciering in cash]]=0,"",Tabel3[[#This Row],[Begrote kosten]]-Tabel3[[#This Row],[Cofinanciering in kind]]-Tabel3[[#This Row],[Cofinanciering in cash]])</f>
        <v/>
      </c>
      <c r="J97" s="239">
        <v>68</v>
      </c>
      <c r="K97" s="71"/>
      <c r="L97" s="71"/>
      <c r="M97" s="196">
        <f>SUMIF('Werkpakket 1'!$C:$C,$K97,'Werkpakket 1'!$L:$L)+SUMIF('Werkpakket 2'!$C:$C,$K97,'Werkpakket 2'!$L:$L)+SUMIF('Werkpakket 3'!$C:$C,$K97,'Werkpakket 3'!$L:$L)+SUMIF('Werkpakket 4'!$C:$C,$K97,'Werkpakket 4'!$L:$L)+SUMIF('Werkpakket 5'!$C:$C,$K97,'Werkpakket 5'!$L:$L)+SUMIF(Projectmanagement!$C:$C,$K97,Projectmanagement!$L:$L)+SUMIF('Materiële kosten'!$C:$C,$K97,'Materiële kosten'!F:F)</f>
        <v>0</v>
      </c>
      <c r="N97" s="158"/>
      <c r="O97" s="158"/>
      <c r="P97" s="198" t="str">
        <f>IF(Tabel6[[#This Row],[Gerealiseerde kosten]]-Tabel6[[#This Row],[Cofinanciering in kind]]-Tabel6[[#This Row],[Cofinanciering in cash]]=0,"",Tabel6[[#This Row],[Gerealiseerde kosten]]-Tabel6[[#This Row],[Cofinanciering in kind]]-Tabel6[[#This Row],[Cofinanciering in cash]])</f>
        <v/>
      </c>
    </row>
    <row r="98" spans="2:16">
      <c r="B98" s="157">
        <v>69</v>
      </c>
      <c r="C98" s="71"/>
      <c r="D98" s="71"/>
      <c r="E98" s="185">
        <f>SUMIF('Werkpakket 1'!$C:$C,$C98,'Werkpakket 1'!$H:$H)+SUMIF('Werkpakket 2'!$C:$C,$C98,'Werkpakket 2'!$H:$H)+SUMIF('Werkpakket 3'!$C:$C,$C98,'Werkpakket 3'!$H:$H)+SUMIF('Werkpakket 4'!$C:$C,$C98,'Werkpakket 4'!$H:$H)+SUMIF('Werkpakket 5'!$C:$C,$C98,'Werkpakket 5'!$H:$H)+SUMIF(Projectmanagement!$C:$C,$C98,Projectmanagement!$H:$H)+SUMIF('Materiële kosten'!C:C,$C98,'Materiële kosten'!D:D)</f>
        <v>0</v>
      </c>
      <c r="F98" s="186"/>
      <c r="G98" s="186"/>
      <c r="H98" s="198" t="str">
        <f>IF(Tabel3[[#This Row],[Begrote kosten]]-Tabel3[[#This Row],[Cofinanciering in kind]]-Tabel3[[#This Row],[Cofinanciering in cash]]=0,"",Tabel3[[#This Row],[Begrote kosten]]-Tabel3[[#This Row],[Cofinanciering in kind]]-Tabel3[[#This Row],[Cofinanciering in cash]])</f>
        <v/>
      </c>
      <c r="J98" s="239">
        <v>69</v>
      </c>
      <c r="K98" s="71"/>
      <c r="L98" s="71"/>
      <c r="M98" s="196">
        <f>SUMIF('Werkpakket 1'!$C:$C,$K98,'Werkpakket 1'!$L:$L)+SUMIF('Werkpakket 2'!$C:$C,$K98,'Werkpakket 2'!$L:$L)+SUMIF('Werkpakket 3'!$C:$C,$K98,'Werkpakket 3'!$L:$L)+SUMIF('Werkpakket 4'!$C:$C,$K98,'Werkpakket 4'!$L:$L)+SUMIF('Werkpakket 5'!$C:$C,$K98,'Werkpakket 5'!$L:$L)+SUMIF(Projectmanagement!$C:$C,$K98,Projectmanagement!$L:$L)+SUMIF('Materiële kosten'!$C:$C,$K98,'Materiële kosten'!F:F)</f>
        <v>0</v>
      </c>
      <c r="N98" s="158"/>
      <c r="O98" s="158"/>
      <c r="P98" s="198" t="str">
        <f>IF(Tabel6[[#This Row],[Gerealiseerde kosten]]-Tabel6[[#This Row],[Cofinanciering in kind]]-Tabel6[[#This Row],[Cofinanciering in cash]]=0,"",Tabel6[[#This Row],[Gerealiseerde kosten]]-Tabel6[[#This Row],[Cofinanciering in kind]]-Tabel6[[#This Row],[Cofinanciering in cash]])</f>
        <v/>
      </c>
    </row>
    <row r="99" spans="2:16">
      <c r="B99" s="157">
        <v>70</v>
      </c>
      <c r="C99" s="71"/>
      <c r="D99" s="71"/>
      <c r="E99" s="185">
        <f>SUMIF('Werkpakket 1'!$C:$C,$C99,'Werkpakket 1'!$H:$H)+SUMIF('Werkpakket 2'!$C:$C,$C99,'Werkpakket 2'!$H:$H)+SUMIF('Werkpakket 3'!$C:$C,$C99,'Werkpakket 3'!$H:$H)+SUMIF('Werkpakket 4'!$C:$C,$C99,'Werkpakket 4'!$H:$H)+SUMIF('Werkpakket 5'!$C:$C,$C99,'Werkpakket 5'!$H:$H)+SUMIF(Projectmanagement!$C:$C,$C99,Projectmanagement!$H:$H)+SUMIF('Materiële kosten'!C:C,$C99,'Materiële kosten'!D:D)</f>
        <v>0</v>
      </c>
      <c r="F99" s="186"/>
      <c r="G99" s="186"/>
      <c r="H99" s="198" t="str">
        <f>IF(Tabel3[[#This Row],[Begrote kosten]]-Tabel3[[#This Row],[Cofinanciering in kind]]-Tabel3[[#This Row],[Cofinanciering in cash]]=0,"",Tabel3[[#This Row],[Begrote kosten]]-Tabel3[[#This Row],[Cofinanciering in kind]]-Tabel3[[#This Row],[Cofinanciering in cash]])</f>
        <v/>
      </c>
      <c r="J99" s="239">
        <v>70</v>
      </c>
      <c r="K99" s="71"/>
      <c r="L99" s="71"/>
      <c r="M99" s="196">
        <f>SUMIF('Werkpakket 1'!$C:$C,$K99,'Werkpakket 1'!$L:$L)+SUMIF('Werkpakket 2'!$C:$C,$K99,'Werkpakket 2'!$L:$L)+SUMIF('Werkpakket 3'!$C:$C,$K99,'Werkpakket 3'!$L:$L)+SUMIF('Werkpakket 4'!$C:$C,$K99,'Werkpakket 4'!$L:$L)+SUMIF('Werkpakket 5'!$C:$C,$K99,'Werkpakket 5'!$L:$L)+SUMIF(Projectmanagement!$C:$C,$K99,Projectmanagement!$L:$L)+SUMIF('Materiële kosten'!$C:$C,$K99,'Materiële kosten'!F:F)</f>
        <v>0</v>
      </c>
      <c r="N99" s="158"/>
      <c r="O99" s="158"/>
      <c r="P99" s="198" t="str">
        <f>IF(Tabel6[[#This Row],[Gerealiseerde kosten]]-Tabel6[[#This Row],[Cofinanciering in kind]]-Tabel6[[#This Row],[Cofinanciering in cash]]=0,"",Tabel6[[#This Row],[Gerealiseerde kosten]]-Tabel6[[#This Row],[Cofinanciering in kind]]-Tabel6[[#This Row],[Cofinanciering in cash]])</f>
        <v/>
      </c>
    </row>
    <row r="100" spans="2:16">
      <c r="B100" s="157">
        <v>71</v>
      </c>
      <c r="C100" s="71"/>
      <c r="D100" s="71"/>
      <c r="E100" s="185">
        <f>SUMIF('Werkpakket 1'!$C:$C,$C100,'Werkpakket 1'!$H:$H)+SUMIF('Werkpakket 2'!$C:$C,$C100,'Werkpakket 2'!$H:$H)+SUMIF('Werkpakket 3'!$C:$C,$C100,'Werkpakket 3'!$H:$H)+SUMIF('Werkpakket 4'!$C:$C,$C100,'Werkpakket 4'!$H:$H)+SUMIF('Werkpakket 5'!$C:$C,$C100,'Werkpakket 5'!$H:$H)+SUMIF(Projectmanagement!$C:$C,$C100,Projectmanagement!$H:$H)+SUMIF('Materiële kosten'!C:C,$C100,'Materiële kosten'!D:D)</f>
        <v>0</v>
      </c>
      <c r="F100" s="186"/>
      <c r="G100" s="186"/>
      <c r="H100" s="198" t="str">
        <f>IF(Tabel3[[#This Row],[Begrote kosten]]-Tabel3[[#This Row],[Cofinanciering in kind]]-Tabel3[[#This Row],[Cofinanciering in cash]]=0,"",Tabel3[[#This Row],[Begrote kosten]]-Tabel3[[#This Row],[Cofinanciering in kind]]-Tabel3[[#This Row],[Cofinanciering in cash]])</f>
        <v/>
      </c>
      <c r="J100" s="239">
        <v>71</v>
      </c>
      <c r="K100" s="71"/>
      <c r="L100" s="71"/>
      <c r="M100" s="196">
        <f>SUMIF('Werkpakket 1'!$C:$C,$K100,'Werkpakket 1'!$L:$L)+SUMIF('Werkpakket 2'!$C:$C,$K100,'Werkpakket 2'!$L:$L)+SUMIF('Werkpakket 3'!$C:$C,$K100,'Werkpakket 3'!$L:$L)+SUMIF('Werkpakket 4'!$C:$C,$K100,'Werkpakket 4'!$L:$L)+SUMIF('Werkpakket 5'!$C:$C,$K100,'Werkpakket 5'!$L:$L)+SUMIF(Projectmanagement!$C:$C,$K100,Projectmanagement!$L:$L)+SUMIF('Materiële kosten'!$C:$C,$K100,'Materiële kosten'!F:F)</f>
        <v>0</v>
      </c>
      <c r="N100" s="158"/>
      <c r="O100" s="158"/>
      <c r="P100" s="198" t="str">
        <f>IF(Tabel6[[#This Row],[Gerealiseerde kosten]]-Tabel6[[#This Row],[Cofinanciering in kind]]-Tabel6[[#This Row],[Cofinanciering in cash]]=0,"",Tabel6[[#This Row],[Gerealiseerde kosten]]-Tabel6[[#This Row],[Cofinanciering in kind]]-Tabel6[[#This Row],[Cofinanciering in cash]])</f>
        <v/>
      </c>
    </row>
    <row r="101" spans="2:16">
      <c r="B101" s="157">
        <v>72</v>
      </c>
      <c r="C101" s="71"/>
      <c r="D101" s="71"/>
      <c r="E101" s="185">
        <f>SUMIF('Werkpakket 1'!$C:$C,$C101,'Werkpakket 1'!$H:$H)+SUMIF('Werkpakket 2'!$C:$C,$C101,'Werkpakket 2'!$H:$H)+SUMIF('Werkpakket 3'!$C:$C,$C101,'Werkpakket 3'!$H:$H)+SUMIF('Werkpakket 4'!$C:$C,$C101,'Werkpakket 4'!$H:$H)+SUMIF('Werkpakket 5'!$C:$C,$C101,'Werkpakket 5'!$H:$H)+SUMIF(Projectmanagement!$C:$C,$C101,Projectmanagement!$H:$H)+SUMIF('Materiële kosten'!C:C,$C101,'Materiële kosten'!D:D)</f>
        <v>0</v>
      </c>
      <c r="F101" s="186"/>
      <c r="G101" s="186"/>
      <c r="H101" s="198" t="str">
        <f>IF(Tabel3[[#This Row],[Begrote kosten]]-Tabel3[[#This Row],[Cofinanciering in kind]]-Tabel3[[#This Row],[Cofinanciering in cash]]=0,"",Tabel3[[#This Row],[Begrote kosten]]-Tabel3[[#This Row],[Cofinanciering in kind]]-Tabel3[[#This Row],[Cofinanciering in cash]])</f>
        <v/>
      </c>
      <c r="J101" s="239">
        <v>72</v>
      </c>
      <c r="K101" s="71"/>
      <c r="L101" s="71"/>
      <c r="M101" s="196">
        <f>SUMIF('Werkpakket 1'!$C:$C,$K101,'Werkpakket 1'!$L:$L)+SUMIF('Werkpakket 2'!$C:$C,$K101,'Werkpakket 2'!$L:$L)+SUMIF('Werkpakket 3'!$C:$C,$K101,'Werkpakket 3'!$L:$L)+SUMIF('Werkpakket 4'!$C:$C,$K101,'Werkpakket 4'!$L:$L)+SUMIF('Werkpakket 5'!$C:$C,$K101,'Werkpakket 5'!$L:$L)+SUMIF(Projectmanagement!$C:$C,$K101,Projectmanagement!$L:$L)+SUMIF('Materiële kosten'!$C:$C,$K101,'Materiële kosten'!F:F)</f>
        <v>0</v>
      </c>
      <c r="N101" s="158"/>
      <c r="O101" s="158"/>
      <c r="P101" s="198" t="str">
        <f>IF(Tabel6[[#This Row],[Gerealiseerde kosten]]-Tabel6[[#This Row],[Cofinanciering in kind]]-Tabel6[[#This Row],[Cofinanciering in cash]]=0,"",Tabel6[[#This Row],[Gerealiseerde kosten]]-Tabel6[[#This Row],[Cofinanciering in kind]]-Tabel6[[#This Row],[Cofinanciering in cash]])</f>
        <v/>
      </c>
    </row>
    <row r="102" spans="2:16">
      <c r="B102" s="157">
        <v>73</v>
      </c>
      <c r="C102" s="71"/>
      <c r="D102" s="71"/>
      <c r="E102" s="185">
        <f>SUMIF('Werkpakket 1'!$C:$C,$C102,'Werkpakket 1'!$H:$H)+SUMIF('Werkpakket 2'!$C:$C,$C102,'Werkpakket 2'!$H:$H)+SUMIF('Werkpakket 3'!$C:$C,$C102,'Werkpakket 3'!$H:$H)+SUMIF('Werkpakket 4'!$C:$C,$C102,'Werkpakket 4'!$H:$H)+SUMIF('Werkpakket 5'!$C:$C,$C102,'Werkpakket 5'!$H:$H)+SUMIF(Projectmanagement!$C:$C,$C102,Projectmanagement!$H:$H)+SUMIF('Materiële kosten'!C:C,$C102,'Materiële kosten'!D:D)</f>
        <v>0</v>
      </c>
      <c r="F102" s="186"/>
      <c r="G102" s="186"/>
      <c r="H102" s="198" t="str">
        <f>IF(Tabel3[[#This Row],[Begrote kosten]]-Tabel3[[#This Row],[Cofinanciering in kind]]-Tabel3[[#This Row],[Cofinanciering in cash]]=0,"",Tabel3[[#This Row],[Begrote kosten]]-Tabel3[[#This Row],[Cofinanciering in kind]]-Tabel3[[#This Row],[Cofinanciering in cash]])</f>
        <v/>
      </c>
      <c r="J102" s="239">
        <v>73</v>
      </c>
      <c r="K102" s="71"/>
      <c r="L102" s="71"/>
      <c r="M102" s="196">
        <f>SUMIF('Werkpakket 1'!$C:$C,$K102,'Werkpakket 1'!$L:$L)+SUMIF('Werkpakket 2'!$C:$C,$K102,'Werkpakket 2'!$L:$L)+SUMIF('Werkpakket 3'!$C:$C,$K102,'Werkpakket 3'!$L:$L)+SUMIF('Werkpakket 4'!$C:$C,$K102,'Werkpakket 4'!$L:$L)+SUMIF('Werkpakket 5'!$C:$C,$K102,'Werkpakket 5'!$L:$L)+SUMIF(Projectmanagement!$C:$C,$K102,Projectmanagement!$L:$L)+SUMIF('Materiële kosten'!$C:$C,$K102,'Materiële kosten'!F:F)</f>
        <v>0</v>
      </c>
      <c r="N102" s="158"/>
      <c r="O102" s="158"/>
      <c r="P102" s="198" t="str">
        <f>IF(Tabel6[[#This Row],[Gerealiseerde kosten]]-Tabel6[[#This Row],[Cofinanciering in kind]]-Tabel6[[#This Row],[Cofinanciering in cash]]=0,"",Tabel6[[#This Row],[Gerealiseerde kosten]]-Tabel6[[#This Row],[Cofinanciering in kind]]-Tabel6[[#This Row],[Cofinanciering in cash]])</f>
        <v/>
      </c>
    </row>
    <row r="103" spans="2:16">
      <c r="B103" s="157">
        <v>74</v>
      </c>
      <c r="C103" s="71"/>
      <c r="D103" s="71"/>
      <c r="E103" s="185">
        <f>SUMIF('Werkpakket 1'!$C:$C,$C103,'Werkpakket 1'!$H:$H)+SUMIF('Werkpakket 2'!$C:$C,$C103,'Werkpakket 2'!$H:$H)+SUMIF('Werkpakket 3'!$C:$C,$C103,'Werkpakket 3'!$H:$H)+SUMIF('Werkpakket 4'!$C:$C,$C103,'Werkpakket 4'!$H:$H)+SUMIF('Werkpakket 5'!$C:$C,$C103,'Werkpakket 5'!$H:$H)+SUMIF(Projectmanagement!$C:$C,$C103,Projectmanagement!$H:$H)+SUMIF('Materiële kosten'!C:C,$C103,'Materiële kosten'!D:D)</f>
        <v>0</v>
      </c>
      <c r="F103" s="186"/>
      <c r="G103" s="186"/>
      <c r="H103" s="198" t="str">
        <f>IF(Tabel3[[#This Row],[Begrote kosten]]-Tabel3[[#This Row],[Cofinanciering in kind]]-Tabel3[[#This Row],[Cofinanciering in cash]]=0,"",Tabel3[[#This Row],[Begrote kosten]]-Tabel3[[#This Row],[Cofinanciering in kind]]-Tabel3[[#This Row],[Cofinanciering in cash]])</f>
        <v/>
      </c>
      <c r="J103" s="239">
        <v>74</v>
      </c>
      <c r="K103" s="71"/>
      <c r="L103" s="71"/>
      <c r="M103" s="196">
        <f>SUMIF('Werkpakket 1'!$C:$C,$K103,'Werkpakket 1'!$L:$L)+SUMIF('Werkpakket 2'!$C:$C,$K103,'Werkpakket 2'!$L:$L)+SUMIF('Werkpakket 3'!$C:$C,$K103,'Werkpakket 3'!$L:$L)+SUMIF('Werkpakket 4'!$C:$C,$K103,'Werkpakket 4'!$L:$L)+SUMIF('Werkpakket 5'!$C:$C,$K103,'Werkpakket 5'!$L:$L)+SUMIF(Projectmanagement!$C:$C,$K103,Projectmanagement!$L:$L)+SUMIF('Materiële kosten'!$C:$C,$K103,'Materiële kosten'!F:F)</f>
        <v>0</v>
      </c>
      <c r="N103" s="158"/>
      <c r="O103" s="158"/>
      <c r="P103" s="198" t="str">
        <f>IF(Tabel6[[#This Row],[Gerealiseerde kosten]]-Tabel6[[#This Row],[Cofinanciering in kind]]-Tabel6[[#This Row],[Cofinanciering in cash]]=0,"",Tabel6[[#This Row],[Gerealiseerde kosten]]-Tabel6[[#This Row],[Cofinanciering in kind]]-Tabel6[[#This Row],[Cofinanciering in cash]])</f>
        <v/>
      </c>
    </row>
    <row r="104" spans="2:16">
      <c r="B104" s="157">
        <v>75</v>
      </c>
      <c r="C104" s="71"/>
      <c r="D104" s="71"/>
      <c r="E104" s="185">
        <f>SUMIF('Werkpakket 1'!$C:$C,$C104,'Werkpakket 1'!$H:$H)+SUMIF('Werkpakket 2'!$C:$C,$C104,'Werkpakket 2'!$H:$H)+SUMIF('Werkpakket 3'!$C:$C,$C104,'Werkpakket 3'!$H:$H)+SUMIF('Werkpakket 4'!$C:$C,$C104,'Werkpakket 4'!$H:$H)+SUMIF('Werkpakket 5'!$C:$C,$C104,'Werkpakket 5'!$H:$H)+SUMIF(Projectmanagement!$C:$C,$C104,Projectmanagement!$H:$H)+SUMIF('Materiële kosten'!C:C,$C104,'Materiële kosten'!D:D)</f>
        <v>0</v>
      </c>
      <c r="F104" s="186"/>
      <c r="G104" s="186"/>
      <c r="H104" s="198" t="str">
        <f>IF(Tabel3[[#This Row],[Begrote kosten]]-Tabel3[[#This Row],[Cofinanciering in kind]]-Tabel3[[#This Row],[Cofinanciering in cash]]=0,"",Tabel3[[#This Row],[Begrote kosten]]-Tabel3[[#This Row],[Cofinanciering in kind]]-Tabel3[[#This Row],[Cofinanciering in cash]])</f>
        <v/>
      </c>
      <c r="J104" s="239">
        <v>75</v>
      </c>
      <c r="K104" s="71"/>
      <c r="L104" s="71"/>
      <c r="M104" s="196">
        <f>SUMIF('Werkpakket 1'!$C:$C,$K104,'Werkpakket 1'!$L:$L)+SUMIF('Werkpakket 2'!$C:$C,$K104,'Werkpakket 2'!$L:$L)+SUMIF('Werkpakket 3'!$C:$C,$K104,'Werkpakket 3'!$L:$L)+SUMIF('Werkpakket 4'!$C:$C,$K104,'Werkpakket 4'!$L:$L)+SUMIF('Werkpakket 5'!$C:$C,$K104,'Werkpakket 5'!$L:$L)+SUMIF(Projectmanagement!$C:$C,$K104,Projectmanagement!$L:$L)+SUMIF('Materiële kosten'!$C:$C,$K104,'Materiële kosten'!F:F)</f>
        <v>0</v>
      </c>
      <c r="N104" s="158"/>
      <c r="O104" s="158"/>
      <c r="P104" s="198" t="str">
        <f>IF(Tabel6[[#This Row],[Gerealiseerde kosten]]-Tabel6[[#This Row],[Cofinanciering in kind]]-Tabel6[[#This Row],[Cofinanciering in cash]]=0,"",Tabel6[[#This Row],[Gerealiseerde kosten]]-Tabel6[[#This Row],[Cofinanciering in kind]]-Tabel6[[#This Row],[Cofinanciering in cash]])</f>
        <v/>
      </c>
    </row>
    <row r="105" spans="2:16">
      <c r="B105" s="157">
        <v>76</v>
      </c>
      <c r="C105" s="71"/>
      <c r="D105" s="71"/>
      <c r="E105" s="185">
        <f>SUMIF('Werkpakket 1'!$C:$C,$C105,'Werkpakket 1'!$H:$H)+SUMIF('Werkpakket 2'!$C:$C,$C105,'Werkpakket 2'!$H:$H)+SUMIF('Werkpakket 3'!$C:$C,$C105,'Werkpakket 3'!$H:$H)+SUMIF('Werkpakket 4'!$C:$C,$C105,'Werkpakket 4'!$H:$H)+SUMIF('Werkpakket 5'!$C:$C,$C105,'Werkpakket 5'!$H:$H)+SUMIF(Projectmanagement!$C:$C,$C105,Projectmanagement!$H:$H)+SUMIF('Materiële kosten'!C:C,$C105,'Materiële kosten'!D:D)</f>
        <v>0</v>
      </c>
      <c r="F105" s="186"/>
      <c r="G105" s="186"/>
      <c r="H105" s="198" t="str">
        <f>IF(Tabel3[[#This Row],[Begrote kosten]]-Tabel3[[#This Row],[Cofinanciering in kind]]-Tabel3[[#This Row],[Cofinanciering in cash]]=0,"",Tabel3[[#This Row],[Begrote kosten]]-Tabel3[[#This Row],[Cofinanciering in kind]]-Tabel3[[#This Row],[Cofinanciering in cash]])</f>
        <v/>
      </c>
      <c r="J105" s="239">
        <v>76</v>
      </c>
      <c r="K105" s="71"/>
      <c r="L105" s="71"/>
      <c r="M105" s="196">
        <f>SUMIF('Werkpakket 1'!$C:$C,$K105,'Werkpakket 1'!$L:$L)+SUMIF('Werkpakket 2'!$C:$C,$K105,'Werkpakket 2'!$L:$L)+SUMIF('Werkpakket 3'!$C:$C,$K105,'Werkpakket 3'!$L:$L)+SUMIF('Werkpakket 4'!$C:$C,$K105,'Werkpakket 4'!$L:$L)+SUMIF('Werkpakket 5'!$C:$C,$K105,'Werkpakket 5'!$L:$L)+SUMIF(Projectmanagement!$C:$C,$K105,Projectmanagement!$L:$L)+SUMIF('Materiële kosten'!$C:$C,$K105,'Materiële kosten'!F:F)</f>
        <v>0</v>
      </c>
      <c r="N105" s="158"/>
      <c r="O105" s="158"/>
      <c r="P105" s="198" t="str">
        <f>IF(Tabel6[[#This Row],[Gerealiseerde kosten]]-Tabel6[[#This Row],[Cofinanciering in kind]]-Tabel6[[#This Row],[Cofinanciering in cash]]=0,"",Tabel6[[#This Row],[Gerealiseerde kosten]]-Tabel6[[#This Row],[Cofinanciering in kind]]-Tabel6[[#This Row],[Cofinanciering in cash]])</f>
        <v/>
      </c>
    </row>
    <row r="106" spans="2:16">
      <c r="B106" s="157">
        <v>77</v>
      </c>
      <c r="C106" s="71"/>
      <c r="D106" s="71"/>
      <c r="E106" s="185">
        <f>SUMIF('Werkpakket 1'!$C:$C,$C106,'Werkpakket 1'!$H:$H)+SUMIF('Werkpakket 2'!$C:$C,$C106,'Werkpakket 2'!$H:$H)+SUMIF('Werkpakket 3'!$C:$C,$C106,'Werkpakket 3'!$H:$H)+SUMIF('Werkpakket 4'!$C:$C,$C106,'Werkpakket 4'!$H:$H)+SUMIF('Werkpakket 5'!$C:$C,$C106,'Werkpakket 5'!$H:$H)+SUMIF(Projectmanagement!$C:$C,$C106,Projectmanagement!$H:$H)+SUMIF('Materiële kosten'!C:C,$C106,'Materiële kosten'!D:D)</f>
        <v>0</v>
      </c>
      <c r="F106" s="186"/>
      <c r="G106" s="186"/>
      <c r="H106" s="198" t="str">
        <f>IF(Tabel3[[#This Row],[Begrote kosten]]-Tabel3[[#This Row],[Cofinanciering in kind]]-Tabel3[[#This Row],[Cofinanciering in cash]]=0,"",Tabel3[[#This Row],[Begrote kosten]]-Tabel3[[#This Row],[Cofinanciering in kind]]-Tabel3[[#This Row],[Cofinanciering in cash]])</f>
        <v/>
      </c>
      <c r="J106" s="239">
        <v>77</v>
      </c>
      <c r="K106" s="71"/>
      <c r="L106" s="71"/>
      <c r="M106" s="196">
        <f>SUMIF('Werkpakket 1'!$C:$C,$K106,'Werkpakket 1'!$L:$L)+SUMIF('Werkpakket 2'!$C:$C,$K106,'Werkpakket 2'!$L:$L)+SUMIF('Werkpakket 3'!$C:$C,$K106,'Werkpakket 3'!$L:$L)+SUMIF('Werkpakket 4'!$C:$C,$K106,'Werkpakket 4'!$L:$L)+SUMIF('Werkpakket 5'!$C:$C,$K106,'Werkpakket 5'!$L:$L)+SUMIF(Projectmanagement!$C:$C,$K106,Projectmanagement!$L:$L)+SUMIF('Materiële kosten'!$C:$C,$K106,'Materiële kosten'!F:F)</f>
        <v>0</v>
      </c>
      <c r="N106" s="158"/>
      <c r="O106" s="158"/>
      <c r="P106" s="198" t="str">
        <f>IF(Tabel6[[#This Row],[Gerealiseerde kosten]]-Tabel6[[#This Row],[Cofinanciering in kind]]-Tabel6[[#This Row],[Cofinanciering in cash]]=0,"",Tabel6[[#This Row],[Gerealiseerde kosten]]-Tabel6[[#This Row],[Cofinanciering in kind]]-Tabel6[[#This Row],[Cofinanciering in cash]])</f>
        <v/>
      </c>
    </row>
    <row r="107" spans="2:16">
      <c r="B107" s="157">
        <v>78</v>
      </c>
      <c r="C107" s="71"/>
      <c r="D107" s="71"/>
      <c r="E107" s="185">
        <f>SUMIF('Werkpakket 1'!$C:$C,$C107,'Werkpakket 1'!$H:$H)+SUMIF('Werkpakket 2'!$C:$C,$C107,'Werkpakket 2'!$H:$H)+SUMIF('Werkpakket 3'!$C:$C,$C107,'Werkpakket 3'!$H:$H)+SUMIF('Werkpakket 4'!$C:$C,$C107,'Werkpakket 4'!$H:$H)+SUMIF('Werkpakket 5'!$C:$C,$C107,'Werkpakket 5'!$H:$H)+SUMIF(Projectmanagement!$C:$C,$C107,Projectmanagement!$H:$H)+SUMIF('Materiële kosten'!C:C,$C107,'Materiële kosten'!D:D)</f>
        <v>0</v>
      </c>
      <c r="F107" s="186"/>
      <c r="G107" s="186"/>
      <c r="H107" s="198" t="str">
        <f>IF(Tabel3[[#This Row],[Begrote kosten]]-Tabel3[[#This Row],[Cofinanciering in kind]]-Tabel3[[#This Row],[Cofinanciering in cash]]=0,"",Tabel3[[#This Row],[Begrote kosten]]-Tabel3[[#This Row],[Cofinanciering in kind]]-Tabel3[[#This Row],[Cofinanciering in cash]])</f>
        <v/>
      </c>
      <c r="J107" s="239">
        <v>78</v>
      </c>
      <c r="K107" s="71"/>
      <c r="L107" s="71"/>
      <c r="M107" s="196">
        <f>SUMIF('Werkpakket 1'!$C:$C,$K107,'Werkpakket 1'!$L:$L)+SUMIF('Werkpakket 2'!$C:$C,$K107,'Werkpakket 2'!$L:$L)+SUMIF('Werkpakket 3'!$C:$C,$K107,'Werkpakket 3'!$L:$L)+SUMIF('Werkpakket 4'!$C:$C,$K107,'Werkpakket 4'!$L:$L)+SUMIF('Werkpakket 5'!$C:$C,$K107,'Werkpakket 5'!$L:$L)+SUMIF(Projectmanagement!$C:$C,$K107,Projectmanagement!$L:$L)+SUMIF('Materiële kosten'!$C:$C,$K107,'Materiële kosten'!F:F)</f>
        <v>0</v>
      </c>
      <c r="N107" s="158"/>
      <c r="O107" s="158"/>
      <c r="P107" s="198" t="str">
        <f>IF(Tabel6[[#This Row],[Gerealiseerde kosten]]-Tabel6[[#This Row],[Cofinanciering in kind]]-Tabel6[[#This Row],[Cofinanciering in cash]]=0,"",Tabel6[[#This Row],[Gerealiseerde kosten]]-Tabel6[[#This Row],[Cofinanciering in kind]]-Tabel6[[#This Row],[Cofinanciering in cash]])</f>
        <v/>
      </c>
    </row>
    <row r="108" spans="2:16">
      <c r="B108" s="157">
        <v>79</v>
      </c>
      <c r="C108" s="71"/>
      <c r="D108" s="71"/>
      <c r="E108" s="185">
        <f>SUMIF('Werkpakket 1'!$C:$C,$C108,'Werkpakket 1'!$H:$H)+SUMIF('Werkpakket 2'!$C:$C,$C108,'Werkpakket 2'!$H:$H)+SUMIF('Werkpakket 3'!$C:$C,$C108,'Werkpakket 3'!$H:$H)+SUMIF('Werkpakket 4'!$C:$C,$C108,'Werkpakket 4'!$H:$H)+SUMIF('Werkpakket 5'!$C:$C,$C108,'Werkpakket 5'!$H:$H)+SUMIF(Projectmanagement!$C:$C,$C108,Projectmanagement!$H:$H)+SUMIF('Materiële kosten'!C:C,$C108,'Materiële kosten'!D:D)</f>
        <v>0</v>
      </c>
      <c r="F108" s="186"/>
      <c r="G108" s="186"/>
      <c r="H108" s="198" t="str">
        <f>IF(Tabel3[[#This Row],[Begrote kosten]]-Tabel3[[#This Row],[Cofinanciering in kind]]-Tabel3[[#This Row],[Cofinanciering in cash]]=0,"",Tabel3[[#This Row],[Begrote kosten]]-Tabel3[[#This Row],[Cofinanciering in kind]]-Tabel3[[#This Row],[Cofinanciering in cash]])</f>
        <v/>
      </c>
      <c r="J108" s="239">
        <v>79</v>
      </c>
      <c r="K108" s="71"/>
      <c r="L108" s="71"/>
      <c r="M108" s="196">
        <f>SUMIF('Werkpakket 1'!$C:$C,$K108,'Werkpakket 1'!$L:$L)+SUMIF('Werkpakket 2'!$C:$C,$K108,'Werkpakket 2'!$L:$L)+SUMIF('Werkpakket 3'!$C:$C,$K108,'Werkpakket 3'!$L:$L)+SUMIF('Werkpakket 4'!$C:$C,$K108,'Werkpakket 4'!$L:$L)+SUMIF('Werkpakket 5'!$C:$C,$K108,'Werkpakket 5'!$L:$L)+SUMIF(Projectmanagement!$C:$C,$K108,Projectmanagement!$L:$L)+SUMIF('Materiële kosten'!$C:$C,$K108,'Materiële kosten'!F:F)</f>
        <v>0</v>
      </c>
      <c r="N108" s="158"/>
      <c r="O108" s="158"/>
      <c r="P108" s="198" t="str">
        <f>IF(Tabel6[[#This Row],[Gerealiseerde kosten]]-Tabel6[[#This Row],[Cofinanciering in kind]]-Tabel6[[#This Row],[Cofinanciering in cash]]=0,"",Tabel6[[#This Row],[Gerealiseerde kosten]]-Tabel6[[#This Row],[Cofinanciering in kind]]-Tabel6[[#This Row],[Cofinanciering in cash]])</f>
        <v/>
      </c>
    </row>
    <row r="109" spans="2:16">
      <c r="B109" s="157">
        <v>80</v>
      </c>
      <c r="C109" s="71"/>
      <c r="D109" s="71"/>
      <c r="E109" s="185">
        <f>SUMIF('Werkpakket 1'!$C:$C,$C109,'Werkpakket 1'!$H:$H)+SUMIF('Werkpakket 2'!$C:$C,$C109,'Werkpakket 2'!$H:$H)+SUMIF('Werkpakket 3'!$C:$C,$C109,'Werkpakket 3'!$H:$H)+SUMIF('Werkpakket 4'!$C:$C,$C109,'Werkpakket 4'!$H:$H)+SUMIF('Werkpakket 5'!$C:$C,$C109,'Werkpakket 5'!$H:$H)+SUMIF(Projectmanagement!$C:$C,$C109,Projectmanagement!$H:$H)+SUMIF('Materiële kosten'!C:C,$C109,'Materiële kosten'!D:D)</f>
        <v>0</v>
      </c>
      <c r="F109" s="186"/>
      <c r="G109" s="186"/>
      <c r="H109" s="198" t="str">
        <f>IF(Tabel3[[#This Row],[Begrote kosten]]-Tabel3[[#This Row],[Cofinanciering in kind]]-Tabel3[[#This Row],[Cofinanciering in cash]]=0,"",Tabel3[[#This Row],[Begrote kosten]]-Tabel3[[#This Row],[Cofinanciering in kind]]-Tabel3[[#This Row],[Cofinanciering in cash]])</f>
        <v/>
      </c>
      <c r="J109" s="239">
        <v>80</v>
      </c>
      <c r="K109" s="71"/>
      <c r="L109" s="71"/>
      <c r="M109" s="196">
        <f>SUMIF('Werkpakket 1'!$C:$C,$K109,'Werkpakket 1'!$L:$L)+SUMIF('Werkpakket 2'!$C:$C,$K109,'Werkpakket 2'!$L:$L)+SUMIF('Werkpakket 3'!$C:$C,$K109,'Werkpakket 3'!$L:$L)+SUMIF('Werkpakket 4'!$C:$C,$K109,'Werkpakket 4'!$L:$L)+SUMIF('Werkpakket 5'!$C:$C,$K109,'Werkpakket 5'!$L:$L)+SUMIF(Projectmanagement!$C:$C,$K109,Projectmanagement!$L:$L)+SUMIF('Materiële kosten'!$C:$C,$K109,'Materiële kosten'!F:F)</f>
        <v>0</v>
      </c>
      <c r="N109" s="158"/>
      <c r="O109" s="158"/>
      <c r="P109" s="198" t="str">
        <f>IF(Tabel6[[#This Row],[Gerealiseerde kosten]]-Tabel6[[#This Row],[Cofinanciering in kind]]-Tabel6[[#This Row],[Cofinanciering in cash]]=0,"",Tabel6[[#This Row],[Gerealiseerde kosten]]-Tabel6[[#This Row],[Cofinanciering in kind]]-Tabel6[[#This Row],[Cofinanciering in cash]])</f>
        <v/>
      </c>
    </row>
    <row r="110" spans="2:16">
      <c r="B110" s="157">
        <v>81</v>
      </c>
      <c r="C110" s="71"/>
      <c r="D110" s="71"/>
      <c r="E110" s="185">
        <f>SUMIF('Werkpakket 1'!$C:$C,$C110,'Werkpakket 1'!$H:$H)+SUMIF('Werkpakket 2'!$C:$C,$C110,'Werkpakket 2'!$H:$H)+SUMIF('Werkpakket 3'!$C:$C,$C110,'Werkpakket 3'!$H:$H)+SUMIF('Werkpakket 4'!$C:$C,$C110,'Werkpakket 4'!$H:$H)+SUMIF('Werkpakket 5'!$C:$C,$C110,'Werkpakket 5'!$H:$H)+SUMIF(Projectmanagement!$C:$C,$C110,Projectmanagement!$H:$H)+SUMIF('Materiële kosten'!C:C,$C110,'Materiële kosten'!D:D)</f>
        <v>0</v>
      </c>
      <c r="F110" s="186"/>
      <c r="G110" s="186"/>
      <c r="H110" s="198" t="str">
        <f>IF(Tabel3[[#This Row],[Begrote kosten]]-Tabel3[[#This Row],[Cofinanciering in kind]]-Tabel3[[#This Row],[Cofinanciering in cash]]=0,"",Tabel3[[#This Row],[Begrote kosten]]-Tabel3[[#This Row],[Cofinanciering in kind]]-Tabel3[[#This Row],[Cofinanciering in cash]])</f>
        <v/>
      </c>
      <c r="J110" s="239">
        <v>81</v>
      </c>
      <c r="K110" s="71"/>
      <c r="L110" s="71"/>
      <c r="M110" s="196">
        <f>SUMIF('Werkpakket 1'!$C:$C,$K110,'Werkpakket 1'!$L:$L)+SUMIF('Werkpakket 2'!$C:$C,$K110,'Werkpakket 2'!$L:$L)+SUMIF('Werkpakket 3'!$C:$C,$K110,'Werkpakket 3'!$L:$L)+SUMIF('Werkpakket 4'!$C:$C,$K110,'Werkpakket 4'!$L:$L)+SUMIF('Werkpakket 5'!$C:$C,$K110,'Werkpakket 5'!$L:$L)+SUMIF(Projectmanagement!$C:$C,$K110,Projectmanagement!$L:$L)+SUMIF('Materiële kosten'!$C:$C,$K110,'Materiële kosten'!F:F)</f>
        <v>0</v>
      </c>
      <c r="N110" s="158"/>
      <c r="O110" s="158"/>
      <c r="P110" s="198" t="str">
        <f>IF(Tabel6[[#This Row],[Gerealiseerde kosten]]-Tabel6[[#This Row],[Cofinanciering in kind]]-Tabel6[[#This Row],[Cofinanciering in cash]]=0,"",Tabel6[[#This Row],[Gerealiseerde kosten]]-Tabel6[[#This Row],[Cofinanciering in kind]]-Tabel6[[#This Row],[Cofinanciering in cash]])</f>
        <v/>
      </c>
    </row>
    <row r="111" spans="2:16">
      <c r="B111" s="157">
        <v>82</v>
      </c>
      <c r="C111" s="71"/>
      <c r="D111" s="71"/>
      <c r="E111" s="185">
        <f>SUMIF('Werkpakket 1'!$C:$C,$C111,'Werkpakket 1'!$H:$H)+SUMIF('Werkpakket 2'!$C:$C,$C111,'Werkpakket 2'!$H:$H)+SUMIF('Werkpakket 3'!$C:$C,$C111,'Werkpakket 3'!$H:$H)+SUMIF('Werkpakket 4'!$C:$C,$C111,'Werkpakket 4'!$H:$H)+SUMIF('Werkpakket 5'!$C:$C,$C111,'Werkpakket 5'!$H:$H)+SUMIF(Projectmanagement!$C:$C,$C111,Projectmanagement!$H:$H)+SUMIF('Materiële kosten'!C:C,$C111,'Materiële kosten'!D:D)</f>
        <v>0</v>
      </c>
      <c r="F111" s="186"/>
      <c r="G111" s="186"/>
      <c r="H111" s="198" t="str">
        <f>IF(Tabel3[[#This Row],[Begrote kosten]]-Tabel3[[#This Row],[Cofinanciering in kind]]-Tabel3[[#This Row],[Cofinanciering in cash]]=0,"",Tabel3[[#This Row],[Begrote kosten]]-Tabel3[[#This Row],[Cofinanciering in kind]]-Tabel3[[#This Row],[Cofinanciering in cash]])</f>
        <v/>
      </c>
      <c r="J111" s="239">
        <v>82</v>
      </c>
      <c r="K111" s="71"/>
      <c r="L111" s="71"/>
      <c r="M111" s="196">
        <f>SUMIF('Werkpakket 1'!$C:$C,$K111,'Werkpakket 1'!$L:$L)+SUMIF('Werkpakket 2'!$C:$C,$K111,'Werkpakket 2'!$L:$L)+SUMIF('Werkpakket 3'!$C:$C,$K111,'Werkpakket 3'!$L:$L)+SUMIF('Werkpakket 4'!$C:$C,$K111,'Werkpakket 4'!$L:$L)+SUMIF('Werkpakket 5'!$C:$C,$K111,'Werkpakket 5'!$L:$L)+SUMIF(Projectmanagement!$C:$C,$K111,Projectmanagement!$L:$L)+SUMIF('Materiële kosten'!$C:$C,$K111,'Materiële kosten'!F:F)</f>
        <v>0</v>
      </c>
      <c r="N111" s="158"/>
      <c r="O111" s="158"/>
      <c r="P111" s="198" t="str">
        <f>IF(Tabel6[[#This Row],[Gerealiseerde kosten]]-Tabel6[[#This Row],[Cofinanciering in kind]]-Tabel6[[#This Row],[Cofinanciering in cash]]=0,"",Tabel6[[#This Row],[Gerealiseerde kosten]]-Tabel6[[#This Row],[Cofinanciering in kind]]-Tabel6[[#This Row],[Cofinanciering in cash]])</f>
        <v/>
      </c>
    </row>
    <row r="112" spans="2:16">
      <c r="B112" s="157">
        <v>83</v>
      </c>
      <c r="C112" s="71"/>
      <c r="D112" s="71"/>
      <c r="E112" s="185">
        <f>SUMIF('Werkpakket 1'!$C:$C,$C112,'Werkpakket 1'!$H:$H)+SUMIF('Werkpakket 2'!$C:$C,$C112,'Werkpakket 2'!$H:$H)+SUMIF('Werkpakket 3'!$C:$C,$C112,'Werkpakket 3'!$H:$H)+SUMIF('Werkpakket 4'!$C:$C,$C112,'Werkpakket 4'!$H:$H)+SUMIF('Werkpakket 5'!$C:$C,$C112,'Werkpakket 5'!$H:$H)+SUMIF(Projectmanagement!$C:$C,$C112,Projectmanagement!$H:$H)+SUMIF('Materiële kosten'!C:C,$C112,'Materiële kosten'!D:D)</f>
        <v>0</v>
      </c>
      <c r="F112" s="186"/>
      <c r="G112" s="186"/>
      <c r="H112" s="198" t="str">
        <f>IF(Tabel3[[#This Row],[Begrote kosten]]-Tabel3[[#This Row],[Cofinanciering in kind]]-Tabel3[[#This Row],[Cofinanciering in cash]]=0,"",Tabel3[[#This Row],[Begrote kosten]]-Tabel3[[#This Row],[Cofinanciering in kind]]-Tabel3[[#This Row],[Cofinanciering in cash]])</f>
        <v/>
      </c>
      <c r="J112" s="239">
        <v>83</v>
      </c>
      <c r="K112" s="71"/>
      <c r="L112" s="71"/>
      <c r="M112" s="196">
        <f>SUMIF('Werkpakket 1'!$C:$C,$K112,'Werkpakket 1'!$L:$L)+SUMIF('Werkpakket 2'!$C:$C,$K112,'Werkpakket 2'!$L:$L)+SUMIF('Werkpakket 3'!$C:$C,$K112,'Werkpakket 3'!$L:$L)+SUMIF('Werkpakket 4'!$C:$C,$K112,'Werkpakket 4'!$L:$L)+SUMIF('Werkpakket 5'!$C:$C,$K112,'Werkpakket 5'!$L:$L)+SUMIF(Projectmanagement!$C:$C,$K112,Projectmanagement!$L:$L)+SUMIF('Materiële kosten'!$C:$C,$K112,'Materiële kosten'!F:F)</f>
        <v>0</v>
      </c>
      <c r="N112" s="158"/>
      <c r="O112" s="158"/>
      <c r="P112" s="198" t="str">
        <f>IF(Tabel6[[#This Row],[Gerealiseerde kosten]]-Tabel6[[#This Row],[Cofinanciering in kind]]-Tabel6[[#This Row],[Cofinanciering in cash]]=0,"",Tabel6[[#This Row],[Gerealiseerde kosten]]-Tabel6[[#This Row],[Cofinanciering in kind]]-Tabel6[[#This Row],[Cofinanciering in cash]])</f>
        <v/>
      </c>
    </row>
    <row r="113" spans="2:16">
      <c r="B113" s="157">
        <v>84</v>
      </c>
      <c r="C113" s="71"/>
      <c r="D113" s="71"/>
      <c r="E113" s="185">
        <f>SUMIF('Werkpakket 1'!$C:$C,$C113,'Werkpakket 1'!$H:$H)+SUMIF('Werkpakket 2'!$C:$C,$C113,'Werkpakket 2'!$H:$H)+SUMIF('Werkpakket 3'!$C:$C,$C113,'Werkpakket 3'!$H:$H)+SUMIF('Werkpakket 4'!$C:$C,$C113,'Werkpakket 4'!$H:$H)+SUMIF('Werkpakket 5'!$C:$C,$C113,'Werkpakket 5'!$H:$H)+SUMIF(Projectmanagement!$C:$C,$C113,Projectmanagement!$H:$H)+SUMIF('Materiële kosten'!C:C,$C113,'Materiële kosten'!D:D)</f>
        <v>0</v>
      </c>
      <c r="F113" s="186"/>
      <c r="G113" s="186"/>
      <c r="H113" s="198" t="str">
        <f>IF(Tabel3[[#This Row],[Begrote kosten]]-Tabel3[[#This Row],[Cofinanciering in kind]]-Tabel3[[#This Row],[Cofinanciering in cash]]=0,"",Tabel3[[#This Row],[Begrote kosten]]-Tabel3[[#This Row],[Cofinanciering in kind]]-Tabel3[[#This Row],[Cofinanciering in cash]])</f>
        <v/>
      </c>
      <c r="J113" s="239">
        <v>84</v>
      </c>
      <c r="K113" s="71"/>
      <c r="L113" s="71"/>
      <c r="M113" s="196">
        <f>SUMIF('Werkpakket 1'!$C:$C,$K113,'Werkpakket 1'!$L:$L)+SUMIF('Werkpakket 2'!$C:$C,$K113,'Werkpakket 2'!$L:$L)+SUMIF('Werkpakket 3'!$C:$C,$K113,'Werkpakket 3'!$L:$L)+SUMIF('Werkpakket 4'!$C:$C,$K113,'Werkpakket 4'!$L:$L)+SUMIF('Werkpakket 5'!$C:$C,$K113,'Werkpakket 5'!$L:$L)+SUMIF(Projectmanagement!$C:$C,$K113,Projectmanagement!$L:$L)+SUMIF('Materiële kosten'!$C:$C,$K113,'Materiële kosten'!F:F)</f>
        <v>0</v>
      </c>
      <c r="N113" s="158"/>
      <c r="O113" s="158"/>
      <c r="P113" s="198" t="str">
        <f>IF(Tabel6[[#This Row],[Gerealiseerde kosten]]-Tabel6[[#This Row],[Cofinanciering in kind]]-Tabel6[[#This Row],[Cofinanciering in cash]]=0,"",Tabel6[[#This Row],[Gerealiseerde kosten]]-Tabel6[[#This Row],[Cofinanciering in kind]]-Tabel6[[#This Row],[Cofinanciering in cash]])</f>
        <v/>
      </c>
    </row>
    <row r="114" spans="2:16">
      <c r="B114" s="157">
        <v>85</v>
      </c>
      <c r="C114" s="71"/>
      <c r="D114" s="71"/>
      <c r="E114" s="185">
        <f>SUMIF('Werkpakket 1'!$C:$C,$C114,'Werkpakket 1'!$H:$H)+SUMIF('Werkpakket 2'!$C:$C,$C114,'Werkpakket 2'!$H:$H)+SUMIF('Werkpakket 3'!$C:$C,$C114,'Werkpakket 3'!$H:$H)+SUMIF('Werkpakket 4'!$C:$C,$C114,'Werkpakket 4'!$H:$H)+SUMIF('Werkpakket 5'!$C:$C,$C114,'Werkpakket 5'!$H:$H)+SUMIF(Projectmanagement!$C:$C,$C114,Projectmanagement!$H:$H)+SUMIF('Materiële kosten'!C:C,$C114,'Materiële kosten'!D:D)</f>
        <v>0</v>
      </c>
      <c r="F114" s="186"/>
      <c r="G114" s="186"/>
      <c r="H114" s="198" t="str">
        <f>IF(Tabel3[[#This Row],[Begrote kosten]]-Tabel3[[#This Row],[Cofinanciering in kind]]-Tabel3[[#This Row],[Cofinanciering in cash]]=0,"",Tabel3[[#This Row],[Begrote kosten]]-Tabel3[[#This Row],[Cofinanciering in kind]]-Tabel3[[#This Row],[Cofinanciering in cash]])</f>
        <v/>
      </c>
      <c r="J114" s="239">
        <v>85</v>
      </c>
      <c r="K114" s="71"/>
      <c r="L114" s="71"/>
      <c r="M114" s="196">
        <f>SUMIF('Werkpakket 1'!$C:$C,$K114,'Werkpakket 1'!$L:$L)+SUMIF('Werkpakket 2'!$C:$C,$K114,'Werkpakket 2'!$L:$L)+SUMIF('Werkpakket 3'!$C:$C,$K114,'Werkpakket 3'!$L:$L)+SUMIF('Werkpakket 4'!$C:$C,$K114,'Werkpakket 4'!$L:$L)+SUMIF('Werkpakket 5'!$C:$C,$K114,'Werkpakket 5'!$L:$L)+SUMIF(Projectmanagement!$C:$C,$K114,Projectmanagement!$L:$L)+SUMIF('Materiële kosten'!$C:$C,$K114,'Materiële kosten'!F:F)</f>
        <v>0</v>
      </c>
      <c r="N114" s="158"/>
      <c r="O114" s="158"/>
      <c r="P114" s="198" t="str">
        <f>IF(Tabel6[[#This Row],[Gerealiseerde kosten]]-Tabel6[[#This Row],[Cofinanciering in kind]]-Tabel6[[#This Row],[Cofinanciering in cash]]=0,"",Tabel6[[#This Row],[Gerealiseerde kosten]]-Tabel6[[#This Row],[Cofinanciering in kind]]-Tabel6[[#This Row],[Cofinanciering in cash]])</f>
        <v/>
      </c>
    </row>
    <row r="115" spans="2:16">
      <c r="B115" s="157">
        <v>86</v>
      </c>
      <c r="C115" s="71"/>
      <c r="D115" s="71"/>
      <c r="E115" s="185">
        <f>SUMIF('Werkpakket 1'!$C:$C,$C115,'Werkpakket 1'!$H:$H)+SUMIF('Werkpakket 2'!$C:$C,$C115,'Werkpakket 2'!$H:$H)+SUMIF('Werkpakket 3'!$C:$C,$C115,'Werkpakket 3'!$H:$H)+SUMIF('Werkpakket 4'!$C:$C,$C115,'Werkpakket 4'!$H:$H)+SUMIF('Werkpakket 5'!$C:$C,$C115,'Werkpakket 5'!$H:$H)+SUMIF(Projectmanagement!$C:$C,$C115,Projectmanagement!$H:$H)+SUMIF('Materiële kosten'!C:C,$C115,'Materiële kosten'!D:D)</f>
        <v>0</v>
      </c>
      <c r="F115" s="186"/>
      <c r="G115" s="186"/>
      <c r="H115" s="198" t="str">
        <f>IF(Tabel3[[#This Row],[Begrote kosten]]-Tabel3[[#This Row],[Cofinanciering in kind]]-Tabel3[[#This Row],[Cofinanciering in cash]]=0,"",Tabel3[[#This Row],[Begrote kosten]]-Tabel3[[#This Row],[Cofinanciering in kind]]-Tabel3[[#This Row],[Cofinanciering in cash]])</f>
        <v/>
      </c>
      <c r="J115" s="239">
        <v>86</v>
      </c>
      <c r="K115" s="71"/>
      <c r="L115" s="71"/>
      <c r="M115" s="196">
        <f>SUMIF('Werkpakket 1'!$C:$C,$K115,'Werkpakket 1'!$L:$L)+SUMIF('Werkpakket 2'!$C:$C,$K115,'Werkpakket 2'!$L:$L)+SUMIF('Werkpakket 3'!$C:$C,$K115,'Werkpakket 3'!$L:$L)+SUMIF('Werkpakket 4'!$C:$C,$K115,'Werkpakket 4'!$L:$L)+SUMIF('Werkpakket 5'!$C:$C,$K115,'Werkpakket 5'!$L:$L)+SUMIF(Projectmanagement!$C:$C,$K115,Projectmanagement!$L:$L)+SUMIF('Materiële kosten'!$C:$C,$K115,'Materiële kosten'!F:F)</f>
        <v>0</v>
      </c>
      <c r="N115" s="158"/>
      <c r="O115" s="158"/>
      <c r="P115" s="198" t="str">
        <f>IF(Tabel6[[#This Row],[Gerealiseerde kosten]]-Tabel6[[#This Row],[Cofinanciering in kind]]-Tabel6[[#This Row],[Cofinanciering in cash]]=0,"",Tabel6[[#This Row],[Gerealiseerde kosten]]-Tabel6[[#This Row],[Cofinanciering in kind]]-Tabel6[[#This Row],[Cofinanciering in cash]])</f>
        <v/>
      </c>
    </row>
    <row r="116" spans="2:16">
      <c r="B116" s="157">
        <v>87</v>
      </c>
      <c r="C116" s="71"/>
      <c r="D116" s="71"/>
      <c r="E116" s="185">
        <f>SUMIF('Werkpakket 1'!$C:$C,$C116,'Werkpakket 1'!$H:$H)+SUMIF('Werkpakket 2'!$C:$C,$C116,'Werkpakket 2'!$H:$H)+SUMIF('Werkpakket 3'!$C:$C,$C116,'Werkpakket 3'!$H:$H)+SUMIF('Werkpakket 4'!$C:$C,$C116,'Werkpakket 4'!$H:$H)+SUMIF('Werkpakket 5'!$C:$C,$C116,'Werkpakket 5'!$H:$H)+SUMIF(Projectmanagement!$C:$C,$C116,Projectmanagement!$H:$H)+SUMIF('Materiële kosten'!C:C,$C116,'Materiële kosten'!D:D)</f>
        <v>0</v>
      </c>
      <c r="F116" s="186"/>
      <c r="G116" s="186"/>
      <c r="H116" s="198" t="str">
        <f>IF(Tabel3[[#This Row],[Begrote kosten]]-Tabel3[[#This Row],[Cofinanciering in kind]]-Tabel3[[#This Row],[Cofinanciering in cash]]=0,"",Tabel3[[#This Row],[Begrote kosten]]-Tabel3[[#This Row],[Cofinanciering in kind]]-Tabel3[[#This Row],[Cofinanciering in cash]])</f>
        <v/>
      </c>
      <c r="J116" s="239">
        <v>87</v>
      </c>
      <c r="K116" s="71"/>
      <c r="L116" s="71"/>
      <c r="M116" s="196">
        <f>SUMIF('Werkpakket 1'!$C:$C,$K116,'Werkpakket 1'!$L:$L)+SUMIF('Werkpakket 2'!$C:$C,$K116,'Werkpakket 2'!$L:$L)+SUMIF('Werkpakket 3'!$C:$C,$K116,'Werkpakket 3'!$L:$L)+SUMIF('Werkpakket 4'!$C:$C,$K116,'Werkpakket 4'!$L:$L)+SUMIF('Werkpakket 5'!$C:$C,$K116,'Werkpakket 5'!$L:$L)+SUMIF(Projectmanagement!$C:$C,$K116,Projectmanagement!$L:$L)+SUMIF('Materiële kosten'!$C:$C,$K116,'Materiële kosten'!F:F)</f>
        <v>0</v>
      </c>
      <c r="N116" s="158"/>
      <c r="O116" s="158"/>
      <c r="P116" s="198" t="str">
        <f>IF(Tabel6[[#This Row],[Gerealiseerde kosten]]-Tabel6[[#This Row],[Cofinanciering in kind]]-Tabel6[[#This Row],[Cofinanciering in cash]]=0,"",Tabel6[[#This Row],[Gerealiseerde kosten]]-Tabel6[[#This Row],[Cofinanciering in kind]]-Tabel6[[#This Row],[Cofinanciering in cash]])</f>
        <v/>
      </c>
    </row>
    <row r="117" spans="2:16">
      <c r="B117" s="157">
        <v>88</v>
      </c>
      <c r="C117" s="71"/>
      <c r="D117" s="71"/>
      <c r="E117" s="185">
        <f>SUMIF('Werkpakket 1'!$C:$C,$C117,'Werkpakket 1'!$H:$H)+SUMIF('Werkpakket 2'!$C:$C,$C117,'Werkpakket 2'!$H:$H)+SUMIF('Werkpakket 3'!$C:$C,$C117,'Werkpakket 3'!$H:$H)+SUMIF('Werkpakket 4'!$C:$C,$C117,'Werkpakket 4'!$H:$H)+SUMIF('Werkpakket 5'!$C:$C,$C117,'Werkpakket 5'!$H:$H)+SUMIF(Projectmanagement!$C:$C,$C117,Projectmanagement!$H:$H)+SUMIF('Materiële kosten'!C:C,$C117,'Materiële kosten'!D:D)</f>
        <v>0</v>
      </c>
      <c r="F117" s="186"/>
      <c r="G117" s="186"/>
      <c r="H117" s="198" t="str">
        <f>IF(Tabel3[[#This Row],[Begrote kosten]]-Tabel3[[#This Row],[Cofinanciering in kind]]-Tabel3[[#This Row],[Cofinanciering in cash]]=0,"",Tabel3[[#This Row],[Begrote kosten]]-Tabel3[[#This Row],[Cofinanciering in kind]]-Tabel3[[#This Row],[Cofinanciering in cash]])</f>
        <v/>
      </c>
      <c r="J117" s="239">
        <v>88</v>
      </c>
      <c r="K117" s="71"/>
      <c r="L117" s="71"/>
      <c r="M117" s="196">
        <f>SUMIF('Werkpakket 1'!$C:$C,$K117,'Werkpakket 1'!$L:$L)+SUMIF('Werkpakket 2'!$C:$C,$K117,'Werkpakket 2'!$L:$L)+SUMIF('Werkpakket 3'!$C:$C,$K117,'Werkpakket 3'!$L:$L)+SUMIF('Werkpakket 4'!$C:$C,$K117,'Werkpakket 4'!$L:$L)+SUMIF('Werkpakket 5'!$C:$C,$K117,'Werkpakket 5'!$L:$L)+SUMIF(Projectmanagement!$C:$C,$K117,Projectmanagement!$L:$L)+SUMIF('Materiële kosten'!$C:$C,$K117,'Materiële kosten'!F:F)</f>
        <v>0</v>
      </c>
      <c r="N117" s="158"/>
      <c r="O117" s="158"/>
      <c r="P117" s="198" t="str">
        <f>IF(Tabel6[[#This Row],[Gerealiseerde kosten]]-Tabel6[[#This Row],[Cofinanciering in kind]]-Tabel6[[#This Row],[Cofinanciering in cash]]=0,"",Tabel6[[#This Row],[Gerealiseerde kosten]]-Tabel6[[#This Row],[Cofinanciering in kind]]-Tabel6[[#This Row],[Cofinanciering in cash]])</f>
        <v/>
      </c>
    </row>
    <row r="118" spans="2:16">
      <c r="B118" s="157">
        <v>89</v>
      </c>
      <c r="C118" s="71"/>
      <c r="D118" s="71"/>
      <c r="E118" s="185">
        <f>SUMIF('Werkpakket 1'!$C:$C,$C118,'Werkpakket 1'!$H:$H)+SUMIF('Werkpakket 2'!$C:$C,$C118,'Werkpakket 2'!$H:$H)+SUMIF('Werkpakket 3'!$C:$C,$C118,'Werkpakket 3'!$H:$H)+SUMIF('Werkpakket 4'!$C:$C,$C118,'Werkpakket 4'!$H:$H)+SUMIF('Werkpakket 5'!$C:$C,$C118,'Werkpakket 5'!$H:$H)+SUMIF(Projectmanagement!$C:$C,$C118,Projectmanagement!$H:$H)+SUMIF('Materiële kosten'!C:C,$C118,'Materiële kosten'!D:D)</f>
        <v>0</v>
      </c>
      <c r="F118" s="186"/>
      <c r="G118" s="186"/>
      <c r="H118" s="198" t="str">
        <f>IF(Tabel3[[#This Row],[Begrote kosten]]-Tabel3[[#This Row],[Cofinanciering in kind]]-Tabel3[[#This Row],[Cofinanciering in cash]]=0,"",Tabel3[[#This Row],[Begrote kosten]]-Tabel3[[#This Row],[Cofinanciering in kind]]-Tabel3[[#This Row],[Cofinanciering in cash]])</f>
        <v/>
      </c>
      <c r="J118" s="239">
        <v>89</v>
      </c>
      <c r="K118" s="71"/>
      <c r="L118" s="71"/>
      <c r="M118" s="196">
        <f>SUMIF('Werkpakket 1'!$C:$C,$K118,'Werkpakket 1'!$L:$L)+SUMIF('Werkpakket 2'!$C:$C,$K118,'Werkpakket 2'!$L:$L)+SUMIF('Werkpakket 3'!$C:$C,$K118,'Werkpakket 3'!$L:$L)+SUMIF('Werkpakket 4'!$C:$C,$K118,'Werkpakket 4'!$L:$L)+SUMIF('Werkpakket 5'!$C:$C,$K118,'Werkpakket 5'!$L:$L)+SUMIF(Projectmanagement!$C:$C,$K118,Projectmanagement!$L:$L)+SUMIF('Materiële kosten'!$C:$C,$K118,'Materiële kosten'!F:F)</f>
        <v>0</v>
      </c>
      <c r="N118" s="158"/>
      <c r="O118" s="158"/>
      <c r="P118" s="198" t="str">
        <f>IF(Tabel6[[#This Row],[Gerealiseerde kosten]]-Tabel6[[#This Row],[Cofinanciering in kind]]-Tabel6[[#This Row],[Cofinanciering in cash]]=0,"",Tabel6[[#This Row],[Gerealiseerde kosten]]-Tabel6[[#This Row],[Cofinanciering in kind]]-Tabel6[[#This Row],[Cofinanciering in cash]])</f>
        <v/>
      </c>
    </row>
    <row r="119" spans="2:16">
      <c r="B119" s="157">
        <v>90</v>
      </c>
      <c r="C119" s="71"/>
      <c r="D119" s="71"/>
      <c r="E119" s="185">
        <f>SUMIF('Werkpakket 1'!$C:$C,$C119,'Werkpakket 1'!$H:$H)+SUMIF('Werkpakket 2'!$C:$C,$C119,'Werkpakket 2'!$H:$H)+SUMIF('Werkpakket 3'!$C:$C,$C119,'Werkpakket 3'!$H:$H)+SUMIF('Werkpakket 4'!$C:$C,$C119,'Werkpakket 4'!$H:$H)+SUMIF('Werkpakket 5'!$C:$C,$C119,'Werkpakket 5'!$H:$H)+SUMIF(Projectmanagement!$C:$C,$C119,Projectmanagement!$H:$H)+SUMIF('Materiële kosten'!C:C,$C119,'Materiële kosten'!D:D)</f>
        <v>0</v>
      </c>
      <c r="F119" s="186"/>
      <c r="G119" s="186"/>
      <c r="H119" s="198" t="str">
        <f>IF(Tabel3[[#This Row],[Begrote kosten]]-Tabel3[[#This Row],[Cofinanciering in kind]]-Tabel3[[#This Row],[Cofinanciering in cash]]=0,"",Tabel3[[#This Row],[Begrote kosten]]-Tabel3[[#This Row],[Cofinanciering in kind]]-Tabel3[[#This Row],[Cofinanciering in cash]])</f>
        <v/>
      </c>
      <c r="J119" s="239">
        <v>90</v>
      </c>
      <c r="K119" s="71"/>
      <c r="L119" s="71"/>
      <c r="M119" s="196">
        <f>SUMIF('Werkpakket 1'!$C:$C,$K119,'Werkpakket 1'!$L:$L)+SUMIF('Werkpakket 2'!$C:$C,$K119,'Werkpakket 2'!$L:$L)+SUMIF('Werkpakket 3'!$C:$C,$K119,'Werkpakket 3'!$L:$L)+SUMIF('Werkpakket 4'!$C:$C,$K119,'Werkpakket 4'!$L:$L)+SUMIF('Werkpakket 5'!$C:$C,$K119,'Werkpakket 5'!$L:$L)+SUMIF(Projectmanagement!$C:$C,$K119,Projectmanagement!$L:$L)+SUMIF('Materiële kosten'!$C:$C,$K119,'Materiële kosten'!F:F)</f>
        <v>0</v>
      </c>
      <c r="N119" s="158"/>
      <c r="O119" s="158"/>
      <c r="P119" s="198" t="str">
        <f>IF(Tabel6[[#This Row],[Gerealiseerde kosten]]-Tabel6[[#This Row],[Cofinanciering in kind]]-Tabel6[[#This Row],[Cofinanciering in cash]]=0,"",Tabel6[[#This Row],[Gerealiseerde kosten]]-Tabel6[[#This Row],[Cofinanciering in kind]]-Tabel6[[#This Row],[Cofinanciering in cash]])</f>
        <v/>
      </c>
    </row>
    <row r="120" spans="2:16">
      <c r="B120" s="157">
        <v>91</v>
      </c>
      <c r="C120" s="71"/>
      <c r="D120" s="71"/>
      <c r="E120" s="185">
        <f>SUMIF('Werkpakket 1'!$C:$C,$C120,'Werkpakket 1'!$H:$H)+SUMIF('Werkpakket 2'!$C:$C,$C120,'Werkpakket 2'!$H:$H)+SUMIF('Werkpakket 3'!$C:$C,$C120,'Werkpakket 3'!$H:$H)+SUMIF('Werkpakket 4'!$C:$C,$C120,'Werkpakket 4'!$H:$H)+SUMIF('Werkpakket 5'!$C:$C,$C120,'Werkpakket 5'!$H:$H)+SUMIF(Projectmanagement!$C:$C,$C120,Projectmanagement!$H:$H)+SUMIF('Materiële kosten'!C:C,$C120,'Materiële kosten'!D:D)</f>
        <v>0</v>
      </c>
      <c r="F120" s="186"/>
      <c r="G120" s="186"/>
      <c r="H120" s="198" t="str">
        <f>IF(Tabel3[[#This Row],[Begrote kosten]]-Tabel3[[#This Row],[Cofinanciering in kind]]-Tabel3[[#This Row],[Cofinanciering in cash]]=0,"",Tabel3[[#This Row],[Begrote kosten]]-Tabel3[[#This Row],[Cofinanciering in kind]]-Tabel3[[#This Row],[Cofinanciering in cash]])</f>
        <v/>
      </c>
      <c r="J120" s="239">
        <v>91</v>
      </c>
      <c r="K120" s="71"/>
      <c r="L120" s="71"/>
      <c r="M120" s="196">
        <f>SUMIF('Werkpakket 1'!$C:$C,$K120,'Werkpakket 1'!$L:$L)+SUMIF('Werkpakket 2'!$C:$C,$K120,'Werkpakket 2'!$L:$L)+SUMIF('Werkpakket 3'!$C:$C,$K120,'Werkpakket 3'!$L:$L)+SUMIF('Werkpakket 4'!$C:$C,$K120,'Werkpakket 4'!$L:$L)+SUMIF('Werkpakket 5'!$C:$C,$K120,'Werkpakket 5'!$L:$L)+SUMIF(Projectmanagement!$C:$C,$K120,Projectmanagement!$L:$L)+SUMIF('Materiële kosten'!$C:$C,$K120,'Materiële kosten'!F:F)</f>
        <v>0</v>
      </c>
      <c r="N120" s="158"/>
      <c r="O120" s="158"/>
      <c r="P120" s="198" t="str">
        <f>IF(Tabel6[[#This Row],[Gerealiseerde kosten]]-Tabel6[[#This Row],[Cofinanciering in kind]]-Tabel6[[#This Row],[Cofinanciering in cash]]=0,"",Tabel6[[#This Row],[Gerealiseerde kosten]]-Tabel6[[#This Row],[Cofinanciering in kind]]-Tabel6[[#This Row],[Cofinanciering in cash]])</f>
        <v/>
      </c>
    </row>
    <row r="121" spans="2:16">
      <c r="B121" s="157">
        <v>92</v>
      </c>
      <c r="C121" s="71"/>
      <c r="D121" s="71"/>
      <c r="E121" s="185">
        <f>SUMIF('Werkpakket 1'!$C:$C,$C121,'Werkpakket 1'!$H:$H)+SUMIF('Werkpakket 2'!$C:$C,$C121,'Werkpakket 2'!$H:$H)+SUMIF('Werkpakket 3'!$C:$C,$C121,'Werkpakket 3'!$H:$H)+SUMIF('Werkpakket 4'!$C:$C,$C121,'Werkpakket 4'!$H:$H)+SUMIF('Werkpakket 5'!$C:$C,$C121,'Werkpakket 5'!$H:$H)+SUMIF(Projectmanagement!$C:$C,$C121,Projectmanagement!$H:$H)+SUMIF('Materiële kosten'!C:C,$C121,'Materiële kosten'!D:D)</f>
        <v>0</v>
      </c>
      <c r="F121" s="186"/>
      <c r="G121" s="186"/>
      <c r="H121" s="198" t="str">
        <f>IF(Tabel3[[#This Row],[Begrote kosten]]-Tabel3[[#This Row],[Cofinanciering in kind]]-Tabel3[[#This Row],[Cofinanciering in cash]]=0,"",Tabel3[[#This Row],[Begrote kosten]]-Tabel3[[#This Row],[Cofinanciering in kind]]-Tabel3[[#This Row],[Cofinanciering in cash]])</f>
        <v/>
      </c>
      <c r="J121" s="239">
        <v>92</v>
      </c>
      <c r="K121" s="71"/>
      <c r="L121" s="71"/>
      <c r="M121" s="196">
        <f>SUMIF('Werkpakket 1'!$C:$C,$K121,'Werkpakket 1'!$L:$L)+SUMIF('Werkpakket 2'!$C:$C,$K121,'Werkpakket 2'!$L:$L)+SUMIF('Werkpakket 3'!$C:$C,$K121,'Werkpakket 3'!$L:$L)+SUMIF('Werkpakket 4'!$C:$C,$K121,'Werkpakket 4'!$L:$L)+SUMIF('Werkpakket 5'!$C:$C,$K121,'Werkpakket 5'!$L:$L)+SUMIF(Projectmanagement!$C:$C,$K121,Projectmanagement!$L:$L)+SUMIF('Materiële kosten'!$C:$C,$K121,'Materiële kosten'!F:F)</f>
        <v>0</v>
      </c>
      <c r="N121" s="158"/>
      <c r="O121" s="158"/>
      <c r="P121" s="198" t="str">
        <f>IF(Tabel6[[#This Row],[Gerealiseerde kosten]]-Tabel6[[#This Row],[Cofinanciering in kind]]-Tabel6[[#This Row],[Cofinanciering in cash]]=0,"",Tabel6[[#This Row],[Gerealiseerde kosten]]-Tabel6[[#This Row],[Cofinanciering in kind]]-Tabel6[[#This Row],[Cofinanciering in cash]])</f>
        <v/>
      </c>
    </row>
    <row r="122" spans="2:16">
      <c r="B122" s="157">
        <v>93</v>
      </c>
      <c r="C122" s="71"/>
      <c r="D122" s="71"/>
      <c r="E122" s="185">
        <f>SUMIF('Werkpakket 1'!$C:$C,$C122,'Werkpakket 1'!$H:$H)+SUMIF('Werkpakket 2'!$C:$C,$C122,'Werkpakket 2'!$H:$H)+SUMIF('Werkpakket 3'!$C:$C,$C122,'Werkpakket 3'!$H:$H)+SUMIF('Werkpakket 4'!$C:$C,$C122,'Werkpakket 4'!$H:$H)+SUMIF('Werkpakket 5'!$C:$C,$C122,'Werkpakket 5'!$H:$H)+SUMIF(Projectmanagement!$C:$C,$C122,Projectmanagement!$H:$H)+SUMIF('Materiële kosten'!C:C,$C122,'Materiële kosten'!D:D)</f>
        <v>0</v>
      </c>
      <c r="F122" s="186"/>
      <c r="G122" s="186"/>
      <c r="H122" s="198" t="str">
        <f>IF(Tabel3[[#This Row],[Begrote kosten]]-Tabel3[[#This Row],[Cofinanciering in kind]]-Tabel3[[#This Row],[Cofinanciering in cash]]=0,"",Tabel3[[#This Row],[Begrote kosten]]-Tabel3[[#This Row],[Cofinanciering in kind]]-Tabel3[[#This Row],[Cofinanciering in cash]])</f>
        <v/>
      </c>
      <c r="J122" s="239">
        <v>93</v>
      </c>
      <c r="K122" s="71"/>
      <c r="L122" s="71"/>
      <c r="M122" s="196">
        <f>SUMIF('Werkpakket 1'!$C:$C,$K122,'Werkpakket 1'!$L:$L)+SUMIF('Werkpakket 2'!$C:$C,$K122,'Werkpakket 2'!$L:$L)+SUMIF('Werkpakket 3'!$C:$C,$K122,'Werkpakket 3'!$L:$L)+SUMIF('Werkpakket 4'!$C:$C,$K122,'Werkpakket 4'!$L:$L)+SUMIF('Werkpakket 5'!$C:$C,$K122,'Werkpakket 5'!$L:$L)+SUMIF(Projectmanagement!$C:$C,$K122,Projectmanagement!$L:$L)+SUMIF('Materiële kosten'!$C:$C,$K122,'Materiële kosten'!F:F)</f>
        <v>0</v>
      </c>
      <c r="N122" s="158"/>
      <c r="O122" s="158"/>
      <c r="P122" s="198" t="str">
        <f>IF(Tabel6[[#This Row],[Gerealiseerde kosten]]-Tabel6[[#This Row],[Cofinanciering in kind]]-Tabel6[[#This Row],[Cofinanciering in cash]]=0,"",Tabel6[[#This Row],[Gerealiseerde kosten]]-Tabel6[[#This Row],[Cofinanciering in kind]]-Tabel6[[#This Row],[Cofinanciering in cash]])</f>
        <v/>
      </c>
    </row>
    <row r="123" spans="2:16">
      <c r="B123" s="157">
        <v>94</v>
      </c>
      <c r="C123" s="71"/>
      <c r="D123" s="71"/>
      <c r="E123" s="185">
        <f>SUMIF('Werkpakket 1'!$C:$C,$C123,'Werkpakket 1'!$H:$H)+SUMIF('Werkpakket 2'!$C:$C,$C123,'Werkpakket 2'!$H:$H)+SUMIF('Werkpakket 3'!$C:$C,$C123,'Werkpakket 3'!$H:$H)+SUMIF('Werkpakket 4'!$C:$C,$C123,'Werkpakket 4'!$H:$H)+SUMIF('Werkpakket 5'!$C:$C,$C123,'Werkpakket 5'!$H:$H)+SUMIF(Projectmanagement!$C:$C,$C123,Projectmanagement!$H:$H)+SUMIF('Materiële kosten'!C:C,$C123,'Materiële kosten'!D:D)</f>
        <v>0</v>
      </c>
      <c r="F123" s="186"/>
      <c r="G123" s="186"/>
      <c r="H123" s="198" t="str">
        <f>IF(Tabel3[[#This Row],[Begrote kosten]]-Tabel3[[#This Row],[Cofinanciering in kind]]-Tabel3[[#This Row],[Cofinanciering in cash]]=0,"",Tabel3[[#This Row],[Begrote kosten]]-Tabel3[[#This Row],[Cofinanciering in kind]]-Tabel3[[#This Row],[Cofinanciering in cash]])</f>
        <v/>
      </c>
      <c r="J123" s="239">
        <v>94</v>
      </c>
      <c r="K123" s="71"/>
      <c r="L123" s="71"/>
      <c r="M123" s="196">
        <f>SUMIF('Werkpakket 1'!$C:$C,$K123,'Werkpakket 1'!$L:$L)+SUMIF('Werkpakket 2'!$C:$C,$K123,'Werkpakket 2'!$L:$L)+SUMIF('Werkpakket 3'!$C:$C,$K123,'Werkpakket 3'!$L:$L)+SUMIF('Werkpakket 4'!$C:$C,$K123,'Werkpakket 4'!$L:$L)+SUMIF('Werkpakket 5'!$C:$C,$K123,'Werkpakket 5'!$L:$L)+SUMIF(Projectmanagement!$C:$C,$K123,Projectmanagement!$L:$L)+SUMIF('Materiële kosten'!$C:$C,$K123,'Materiële kosten'!F:F)</f>
        <v>0</v>
      </c>
      <c r="N123" s="158"/>
      <c r="O123" s="158"/>
      <c r="P123" s="198" t="str">
        <f>IF(Tabel6[[#This Row],[Gerealiseerde kosten]]-Tabel6[[#This Row],[Cofinanciering in kind]]-Tabel6[[#This Row],[Cofinanciering in cash]]=0,"",Tabel6[[#This Row],[Gerealiseerde kosten]]-Tabel6[[#This Row],[Cofinanciering in kind]]-Tabel6[[#This Row],[Cofinanciering in cash]])</f>
        <v/>
      </c>
    </row>
    <row r="124" spans="2:16">
      <c r="B124" s="157">
        <v>95</v>
      </c>
      <c r="C124" s="71"/>
      <c r="D124" s="71"/>
      <c r="E124" s="185">
        <f>SUMIF('Werkpakket 1'!$C:$C,$C124,'Werkpakket 1'!$H:$H)+SUMIF('Werkpakket 2'!$C:$C,$C124,'Werkpakket 2'!$H:$H)+SUMIF('Werkpakket 3'!$C:$C,$C124,'Werkpakket 3'!$H:$H)+SUMIF('Werkpakket 4'!$C:$C,$C124,'Werkpakket 4'!$H:$H)+SUMIF('Werkpakket 5'!$C:$C,$C124,'Werkpakket 5'!$H:$H)+SUMIF(Projectmanagement!$C:$C,$C124,Projectmanagement!$H:$H)+SUMIF('Materiële kosten'!C:C,$C124,'Materiële kosten'!D:D)</f>
        <v>0</v>
      </c>
      <c r="F124" s="186"/>
      <c r="G124" s="186"/>
      <c r="H124" s="198" t="str">
        <f>IF(Tabel3[[#This Row],[Begrote kosten]]-Tabel3[[#This Row],[Cofinanciering in kind]]-Tabel3[[#This Row],[Cofinanciering in cash]]=0,"",Tabel3[[#This Row],[Begrote kosten]]-Tabel3[[#This Row],[Cofinanciering in kind]]-Tabel3[[#This Row],[Cofinanciering in cash]])</f>
        <v/>
      </c>
      <c r="J124" s="239">
        <v>95</v>
      </c>
      <c r="K124" s="71"/>
      <c r="L124" s="71"/>
      <c r="M124" s="196">
        <f>SUMIF('Werkpakket 1'!$C:$C,$K124,'Werkpakket 1'!$L:$L)+SUMIF('Werkpakket 2'!$C:$C,$K124,'Werkpakket 2'!$L:$L)+SUMIF('Werkpakket 3'!$C:$C,$K124,'Werkpakket 3'!$L:$L)+SUMIF('Werkpakket 4'!$C:$C,$K124,'Werkpakket 4'!$L:$L)+SUMIF('Werkpakket 5'!$C:$C,$K124,'Werkpakket 5'!$L:$L)+SUMIF(Projectmanagement!$C:$C,$K124,Projectmanagement!$L:$L)+SUMIF('Materiële kosten'!$C:$C,$K124,'Materiële kosten'!F:F)</f>
        <v>0</v>
      </c>
      <c r="N124" s="158"/>
      <c r="O124" s="158"/>
      <c r="P124" s="198" t="str">
        <f>IF(Tabel6[[#This Row],[Gerealiseerde kosten]]-Tabel6[[#This Row],[Cofinanciering in kind]]-Tabel6[[#This Row],[Cofinanciering in cash]]=0,"",Tabel6[[#This Row],[Gerealiseerde kosten]]-Tabel6[[#This Row],[Cofinanciering in kind]]-Tabel6[[#This Row],[Cofinanciering in cash]])</f>
        <v/>
      </c>
    </row>
    <row r="125" spans="2:16">
      <c r="B125" s="157">
        <v>96</v>
      </c>
      <c r="C125" s="71"/>
      <c r="D125" s="71"/>
      <c r="E125" s="185">
        <f>SUMIF('Werkpakket 1'!$C:$C,$C125,'Werkpakket 1'!$H:$H)+SUMIF('Werkpakket 2'!$C:$C,$C125,'Werkpakket 2'!$H:$H)+SUMIF('Werkpakket 3'!$C:$C,$C125,'Werkpakket 3'!$H:$H)+SUMIF('Werkpakket 4'!$C:$C,$C125,'Werkpakket 4'!$H:$H)+SUMIF('Werkpakket 5'!$C:$C,$C125,'Werkpakket 5'!$H:$H)+SUMIF(Projectmanagement!$C:$C,$C125,Projectmanagement!$H:$H)+SUMIF('Materiële kosten'!C:C,$C125,'Materiële kosten'!D:D)</f>
        <v>0</v>
      </c>
      <c r="F125" s="186"/>
      <c r="G125" s="186"/>
      <c r="H125" s="198" t="str">
        <f>IF(Tabel3[[#This Row],[Begrote kosten]]-Tabel3[[#This Row],[Cofinanciering in kind]]-Tabel3[[#This Row],[Cofinanciering in cash]]=0,"",Tabel3[[#This Row],[Begrote kosten]]-Tabel3[[#This Row],[Cofinanciering in kind]]-Tabel3[[#This Row],[Cofinanciering in cash]])</f>
        <v/>
      </c>
      <c r="J125" s="239">
        <v>96</v>
      </c>
      <c r="K125" s="71"/>
      <c r="L125" s="71"/>
      <c r="M125" s="196">
        <f>SUMIF('Werkpakket 1'!$C:$C,$K125,'Werkpakket 1'!$L:$L)+SUMIF('Werkpakket 2'!$C:$C,$K125,'Werkpakket 2'!$L:$L)+SUMIF('Werkpakket 3'!$C:$C,$K125,'Werkpakket 3'!$L:$L)+SUMIF('Werkpakket 4'!$C:$C,$K125,'Werkpakket 4'!$L:$L)+SUMIF('Werkpakket 5'!$C:$C,$K125,'Werkpakket 5'!$L:$L)+SUMIF(Projectmanagement!$C:$C,$K125,Projectmanagement!$L:$L)+SUMIF('Materiële kosten'!$C:$C,$K125,'Materiële kosten'!F:F)</f>
        <v>0</v>
      </c>
      <c r="N125" s="158"/>
      <c r="O125" s="158"/>
      <c r="P125" s="198" t="str">
        <f>IF(Tabel6[[#This Row],[Gerealiseerde kosten]]-Tabel6[[#This Row],[Cofinanciering in kind]]-Tabel6[[#This Row],[Cofinanciering in cash]]=0,"",Tabel6[[#This Row],[Gerealiseerde kosten]]-Tabel6[[#This Row],[Cofinanciering in kind]]-Tabel6[[#This Row],[Cofinanciering in cash]])</f>
        <v/>
      </c>
    </row>
    <row r="126" spans="2:16">
      <c r="B126" s="157">
        <v>97</v>
      </c>
      <c r="C126" s="71"/>
      <c r="D126" s="71"/>
      <c r="E126" s="185">
        <f>SUMIF('Werkpakket 1'!$C:$C,$C126,'Werkpakket 1'!$H:$H)+SUMIF('Werkpakket 2'!$C:$C,$C126,'Werkpakket 2'!$H:$H)+SUMIF('Werkpakket 3'!$C:$C,$C126,'Werkpakket 3'!$H:$H)+SUMIF('Werkpakket 4'!$C:$C,$C126,'Werkpakket 4'!$H:$H)+SUMIF('Werkpakket 5'!$C:$C,$C126,'Werkpakket 5'!$H:$H)+SUMIF(Projectmanagement!$C:$C,$C126,Projectmanagement!$H:$H)+SUMIF('Materiële kosten'!C:C,$C126,'Materiële kosten'!D:D)</f>
        <v>0</v>
      </c>
      <c r="F126" s="186"/>
      <c r="G126" s="186"/>
      <c r="H126" s="198" t="str">
        <f>IF(Tabel3[[#This Row],[Begrote kosten]]-Tabel3[[#This Row],[Cofinanciering in kind]]-Tabel3[[#This Row],[Cofinanciering in cash]]=0,"",Tabel3[[#This Row],[Begrote kosten]]-Tabel3[[#This Row],[Cofinanciering in kind]]-Tabel3[[#This Row],[Cofinanciering in cash]])</f>
        <v/>
      </c>
      <c r="J126" s="239">
        <v>97</v>
      </c>
      <c r="K126" s="71"/>
      <c r="L126" s="71"/>
      <c r="M126" s="196">
        <f>SUMIF('Werkpakket 1'!$C:$C,$K126,'Werkpakket 1'!$L:$L)+SUMIF('Werkpakket 2'!$C:$C,$K126,'Werkpakket 2'!$L:$L)+SUMIF('Werkpakket 3'!$C:$C,$K126,'Werkpakket 3'!$L:$L)+SUMIF('Werkpakket 4'!$C:$C,$K126,'Werkpakket 4'!$L:$L)+SUMIF('Werkpakket 5'!$C:$C,$K126,'Werkpakket 5'!$L:$L)+SUMIF(Projectmanagement!$C:$C,$K126,Projectmanagement!$L:$L)+SUMIF('Materiële kosten'!$C:$C,$K126,'Materiële kosten'!F:F)</f>
        <v>0</v>
      </c>
      <c r="N126" s="158"/>
      <c r="O126" s="158"/>
      <c r="P126" s="198" t="str">
        <f>IF(Tabel6[[#This Row],[Gerealiseerde kosten]]-Tabel6[[#This Row],[Cofinanciering in kind]]-Tabel6[[#This Row],[Cofinanciering in cash]]=0,"",Tabel6[[#This Row],[Gerealiseerde kosten]]-Tabel6[[#This Row],[Cofinanciering in kind]]-Tabel6[[#This Row],[Cofinanciering in cash]])</f>
        <v/>
      </c>
    </row>
    <row r="127" spans="2:16">
      <c r="B127" s="157">
        <v>98</v>
      </c>
      <c r="C127" s="71"/>
      <c r="D127" s="71"/>
      <c r="E127" s="185">
        <f>SUMIF('Werkpakket 1'!$C:$C,$C127,'Werkpakket 1'!$H:$H)+SUMIF('Werkpakket 2'!$C:$C,$C127,'Werkpakket 2'!$H:$H)+SUMIF('Werkpakket 3'!$C:$C,$C127,'Werkpakket 3'!$H:$H)+SUMIF('Werkpakket 4'!$C:$C,$C127,'Werkpakket 4'!$H:$H)+SUMIF('Werkpakket 5'!$C:$C,$C127,'Werkpakket 5'!$H:$H)+SUMIF(Projectmanagement!$C:$C,$C127,Projectmanagement!$H:$H)+SUMIF('Materiële kosten'!C:C,$C127,'Materiële kosten'!D:D)</f>
        <v>0</v>
      </c>
      <c r="F127" s="186"/>
      <c r="G127" s="186"/>
      <c r="H127" s="198" t="str">
        <f>IF(Tabel3[[#This Row],[Begrote kosten]]-Tabel3[[#This Row],[Cofinanciering in kind]]-Tabel3[[#This Row],[Cofinanciering in cash]]=0,"",Tabel3[[#This Row],[Begrote kosten]]-Tabel3[[#This Row],[Cofinanciering in kind]]-Tabel3[[#This Row],[Cofinanciering in cash]])</f>
        <v/>
      </c>
      <c r="J127" s="239">
        <v>98</v>
      </c>
      <c r="K127" s="71"/>
      <c r="L127" s="71"/>
      <c r="M127" s="196">
        <f>SUMIF('Werkpakket 1'!$C:$C,$K127,'Werkpakket 1'!$L:$L)+SUMIF('Werkpakket 2'!$C:$C,$K127,'Werkpakket 2'!$L:$L)+SUMIF('Werkpakket 3'!$C:$C,$K127,'Werkpakket 3'!$L:$L)+SUMIF('Werkpakket 4'!$C:$C,$K127,'Werkpakket 4'!$L:$L)+SUMIF('Werkpakket 5'!$C:$C,$K127,'Werkpakket 5'!$L:$L)+SUMIF(Projectmanagement!$C:$C,$K127,Projectmanagement!$L:$L)+SUMIF('Materiële kosten'!$C:$C,$K127,'Materiële kosten'!F:F)</f>
        <v>0</v>
      </c>
      <c r="N127" s="158"/>
      <c r="O127" s="158"/>
      <c r="P127" s="198" t="str">
        <f>IF(Tabel6[[#This Row],[Gerealiseerde kosten]]-Tabel6[[#This Row],[Cofinanciering in kind]]-Tabel6[[#This Row],[Cofinanciering in cash]]=0,"",Tabel6[[#This Row],[Gerealiseerde kosten]]-Tabel6[[#This Row],[Cofinanciering in kind]]-Tabel6[[#This Row],[Cofinanciering in cash]])</f>
        <v/>
      </c>
    </row>
    <row r="128" spans="2:16">
      <c r="B128" s="157">
        <v>99</v>
      </c>
      <c r="C128" s="71"/>
      <c r="D128" s="71"/>
      <c r="E128" s="185">
        <f>SUMIF('Werkpakket 1'!$C:$C,$C128,'Werkpakket 1'!$H:$H)+SUMIF('Werkpakket 2'!$C:$C,$C128,'Werkpakket 2'!$H:$H)+SUMIF('Werkpakket 3'!$C:$C,$C128,'Werkpakket 3'!$H:$H)+SUMIF('Werkpakket 4'!$C:$C,$C128,'Werkpakket 4'!$H:$H)+SUMIF('Werkpakket 5'!$C:$C,$C128,'Werkpakket 5'!$H:$H)+SUMIF(Projectmanagement!$C:$C,$C128,Projectmanagement!$H:$H)+SUMIF('Materiële kosten'!C:C,$C128,'Materiële kosten'!D:D)</f>
        <v>0</v>
      </c>
      <c r="F128" s="186"/>
      <c r="G128" s="186"/>
      <c r="H128" s="198" t="str">
        <f>IF(Tabel3[[#This Row],[Begrote kosten]]-Tabel3[[#This Row],[Cofinanciering in kind]]-Tabel3[[#This Row],[Cofinanciering in cash]]=0,"",Tabel3[[#This Row],[Begrote kosten]]-Tabel3[[#This Row],[Cofinanciering in kind]]-Tabel3[[#This Row],[Cofinanciering in cash]])</f>
        <v/>
      </c>
      <c r="J128" s="241">
        <v>99</v>
      </c>
      <c r="K128" s="242"/>
      <c r="L128" s="242"/>
      <c r="M128" s="243">
        <f>SUMIF('Werkpakket 1'!$C:$C,$K128,'Werkpakket 1'!$L:$L)+SUMIF('Werkpakket 2'!$C:$C,$K128,'Werkpakket 2'!$L:$L)+SUMIF('Werkpakket 3'!$C:$C,$K128,'Werkpakket 3'!$L:$L)+SUMIF('Werkpakket 4'!$C:$C,$K128,'Werkpakket 4'!$L:$L)+SUMIF('Werkpakket 5'!$C:$C,$K128,'Werkpakket 5'!$L:$L)+SUMIF(Projectmanagement!$C:$C,$K128,Projectmanagement!$L:$L)+SUMIF('Materiële kosten'!$C:$C,$K128,'Materiële kosten'!F:F)</f>
        <v>0</v>
      </c>
      <c r="N128" s="184"/>
      <c r="O128" s="184"/>
      <c r="P128" s="198" t="str">
        <f>IF(Tabel6[[#This Row],[Gerealiseerde kosten]]-Tabel6[[#This Row],[Cofinanciering in kind]]-Tabel6[[#This Row],[Cofinanciering in cash]]=0,"",Tabel6[[#This Row],[Gerealiseerde kosten]]-Tabel6[[#This Row],[Cofinanciering in kind]]-Tabel6[[#This Row],[Cofinanciering in cash]])</f>
        <v/>
      </c>
    </row>
  </sheetData>
  <sheetProtection algorithmName="SHA-512" hashValue="kBkyRw4H9jCZUI+W9uPUtkQmLq1O2UNPD+/XrB5+tKdfAkollksWFAB9kIqrVMm1HWOQ9ffP+Z7ONyKoDS35zQ==" saltValue="0Zd0FCh6zL3cueOw71Hvww==" spinCount="100000" sheet="1" objects="1" scenarios="1" sort="0" autoFilter="0" pivotTables="0"/>
  <mergeCells count="9">
    <mergeCell ref="B17:G17"/>
    <mergeCell ref="B26:D26"/>
    <mergeCell ref="J19:P19"/>
    <mergeCell ref="J20:P20"/>
    <mergeCell ref="B19:H19"/>
    <mergeCell ref="B20:H20"/>
    <mergeCell ref="F26:H26"/>
    <mergeCell ref="N26:P26"/>
    <mergeCell ref="J26:L26"/>
  </mergeCells>
  <conditionalFormatting sqref="E28:G128 M28:O128 M28:P28">
    <cfRule type="cellIs" dxfId="70" priority="22" operator="lessThan">
      <formula>0</formula>
    </cfRule>
  </conditionalFormatting>
  <conditionalFormatting sqref="C30:C128 D29:D128 K30:K128 L29:L128 F29:G128 N29:O128">
    <cfRule type="expression" dxfId="69" priority="23">
      <formula>$A$1=TRUE</formula>
    </cfRule>
  </conditionalFormatting>
  <conditionalFormatting sqref="E23">
    <cfRule type="cellIs" dxfId="68" priority="17" operator="lessThan">
      <formula>0</formula>
    </cfRule>
  </conditionalFormatting>
  <conditionalFormatting sqref="M24 M29:N128">
    <cfRule type="cellIs" dxfId="67" priority="12" operator="lessThan">
      <formula>0</formula>
    </cfRule>
  </conditionalFormatting>
  <conditionalFormatting sqref="K44:L128">
    <cfRule type="expression" dxfId="66" priority="13">
      <formula>$A$1=TRUE</formula>
    </cfRule>
  </conditionalFormatting>
  <conditionalFormatting sqref="K37:L43">
    <cfRule type="expression" dxfId="65" priority="11">
      <formula>$A$1=TRUE</formula>
    </cfRule>
  </conditionalFormatting>
  <conditionalFormatting sqref="K30:L36">
    <cfRule type="expression" dxfId="64" priority="10">
      <formula>$A$1=TRUE</formula>
    </cfRule>
  </conditionalFormatting>
  <conditionalFormatting sqref="N29:N128">
    <cfRule type="expression" dxfId="63" priority="9">
      <formula>$A$1=TRUE</formula>
    </cfRule>
  </conditionalFormatting>
  <conditionalFormatting sqref="L29">
    <cfRule type="cellIs" dxfId="62" priority="7" operator="lessThan">
      <formula>0</formula>
    </cfRule>
  </conditionalFormatting>
  <conditionalFormatting sqref="L29">
    <cfRule type="expression" dxfId="61" priority="8">
      <formula>$A$1=TRUE</formula>
    </cfRule>
  </conditionalFormatting>
  <conditionalFormatting sqref="M23">
    <cfRule type="cellIs" dxfId="60" priority="5" operator="lessThan">
      <formula>0</formula>
    </cfRule>
  </conditionalFormatting>
  <pageMargins left="0.7" right="0.7" top="0.75" bottom="0.75" header="0.3" footer="0.3"/>
  <pageSetup paperSize="9" scale="78" orientation="landscape" r:id="rId1"/>
  <ignoredErrors>
    <ignoredError sqref="E28 M28 P28:P128" calculatedColumn="1"/>
  </ignoredErrors>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'Typen organisatie'!$A$2:$A$11</xm:f>
          </x14:formula1>
          <xm:sqref>D29:D128 L29:L128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4D9"/>
  </sheetPr>
  <dimension ref="A1:G10"/>
  <sheetViews>
    <sheetView workbookViewId="0">
      <selection activeCell="A2" sqref="A2"/>
    </sheetView>
  </sheetViews>
  <sheetFormatPr defaultColWidth="9.140625" defaultRowHeight="15"/>
  <cols>
    <col min="1" max="1" width="20.42578125" style="336" bestFit="1" customWidth="1"/>
    <col min="2" max="2" width="150.7109375" style="336" customWidth="1"/>
    <col min="3" max="16384" width="9.140625" style="336"/>
  </cols>
  <sheetData>
    <row r="1" spans="1:7">
      <c r="A1" s="334" t="s">
        <v>106</v>
      </c>
      <c r="B1" s="335" t="s">
        <v>96</v>
      </c>
    </row>
    <row r="2" spans="1:7">
      <c r="A2" s="337" t="s">
        <v>87</v>
      </c>
      <c r="B2" s="338" t="s">
        <v>100</v>
      </c>
    </row>
    <row r="3" spans="1:7">
      <c r="A3" s="337" t="s">
        <v>90</v>
      </c>
      <c r="B3" s="338" t="s">
        <v>105</v>
      </c>
    </row>
    <row r="4" spans="1:7">
      <c r="A4" s="337" t="s">
        <v>91</v>
      </c>
      <c r="B4" s="338" t="s">
        <v>103</v>
      </c>
    </row>
    <row r="5" spans="1:7">
      <c r="A5" s="337" t="s">
        <v>98</v>
      </c>
      <c r="B5" s="338" t="s">
        <v>101</v>
      </c>
    </row>
    <row r="6" spans="1:7">
      <c r="A6" s="337" t="s">
        <v>92</v>
      </c>
      <c r="B6" s="338" t="s">
        <v>154</v>
      </c>
      <c r="G6" s="339"/>
    </row>
    <row r="7" spans="1:7">
      <c r="A7" s="337" t="s">
        <v>99</v>
      </c>
      <c r="B7" s="338" t="s">
        <v>102</v>
      </c>
      <c r="G7" s="339"/>
    </row>
    <row r="8" spans="1:7" ht="24.75">
      <c r="A8" s="337" t="s">
        <v>94</v>
      </c>
      <c r="B8" s="340" t="s">
        <v>117</v>
      </c>
    </row>
    <row r="9" spans="1:7">
      <c r="A9" s="337" t="s">
        <v>97</v>
      </c>
      <c r="B9" s="338" t="s">
        <v>104</v>
      </c>
    </row>
    <row r="10" spans="1:7">
      <c r="A10" s="337" t="s">
        <v>93</v>
      </c>
      <c r="B10" s="338" t="s">
        <v>118</v>
      </c>
    </row>
  </sheetData>
  <pageMargins left="0.7" right="0.7" top="0.75" bottom="0.75" header="0.3" footer="0.3"/>
  <pageSetup paperSize="9"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4D9"/>
  </sheetPr>
  <dimension ref="A1:L149"/>
  <sheetViews>
    <sheetView showGridLines="0" zoomScale="85" zoomScaleNormal="85" workbookViewId="0">
      <pane ySplit="10" topLeftCell="A11" activePane="bottomLeft" state="frozen"/>
      <selection activeCell="A2" sqref="A2"/>
      <selection pane="bottomLeft" activeCell="C10" sqref="C10"/>
    </sheetView>
  </sheetViews>
  <sheetFormatPr defaultColWidth="9.140625" defaultRowHeight="12.75"/>
  <cols>
    <col min="1" max="1" width="25.7109375" style="1" customWidth="1"/>
    <col min="2" max="2" width="41.85546875" style="1" customWidth="1"/>
    <col min="3" max="3" width="25.7109375" style="1" customWidth="1"/>
    <col min="4" max="4" width="25.7109375" style="1" hidden="1" customWidth="1"/>
    <col min="5" max="5" width="21.7109375" style="1" customWidth="1"/>
    <col min="6" max="6" width="9.28515625" style="213" customWidth="1"/>
    <col min="7" max="7" width="9.28515625" style="216" customWidth="1"/>
    <col min="8" max="8" width="15.7109375" style="216" customWidth="1"/>
    <col min="9" max="9" width="0.85546875" style="1" customWidth="1"/>
    <col min="10" max="10" width="9.28515625" style="155" customWidth="1"/>
    <col min="11" max="11" width="9.28515625" style="1" customWidth="1"/>
    <col min="12" max="12" width="15.7109375" style="1" customWidth="1"/>
    <col min="13" max="13" width="0.85546875" style="1" customWidth="1"/>
    <col min="14" max="16384" width="9.140625" style="1"/>
  </cols>
  <sheetData>
    <row r="1" spans="1:12">
      <c r="A1" s="3" t="b">
        <f>Voorblad!$B$52</f>
        <v>1</v>
      </c>
      <c r="F1" s="1"/>
      <c r="G1" s="1"/>
      <c r="H1" s="1"/>
      <c r="J1" s="1"/>
    </row>
    <row r="2" spans="1:12">
      <c r="B2" s="2" t="str">
        <f>'Samenvattend overzicht'!B3</f>
        <v>Projecttitel</v>
      </c>
      <c r="C2" s="17" t="str">
        <f>'Samenvattend overzicht'!C3</f>
        <v>Titel van het project</v>
      </c>
      <c r="D2" s="15"/>
      <c r="E2" s="15"/>
      <c r="F2" s="15"/>
      <c r="G2" s="7"/>
      <c r="H2" s="7"/>
      <c r="J2" s="15"/>
      <c r="K2" s="7"/>
      <c r="L2" s="7"/>
    </row>
    <row r="3" spans="1:12">
      <c r="B3" s="2" t="str">
        <f>'Samenvattend overzicht'!B4</f>
        <v>Aanvrager</v>
      </c>
      <c r="C3" s="17" t="str">
        <f>'Samenvattend overzicht'!C4</f>
        <v>Naam van de hogeschool</v>
      </c>
      <c r="D3" s="7"/>
      <c r="E3" s="7"/>
      <c r="F3" s="7"/>
      <c r="G3" s="7"/>
      <c r="H3" s="7"/>
      <c r="J3" s="7"/>
      <c r="K3" s="7"/>
      <c r="L3" s="7"/>
    </row>
    <row r="4" spans="1:12" ht="12" customHeight="1">
      <c r="A4" s="235" t="str">
        <f ca="1">MID(CELL("bestandsnaam",$A$1),FIND("]",CELL("bestandsnaam",$A$1))+1,31)</f>
        <v>Werkpakket 1</v>
      </c>
      <c r="B4" s="2"/>
      <c r="C4" s="17"/>
      <c r="D4" s="7"/>
      <c r="E4" s="7"/>
      <c r="F4" s="379" t="s">
        <v>2</v>
      </c>
      <c r="G4" s="379"/>
      <c r="H4" s="379"/>
      <c r="I4" s="224"/>
      <c r="J4" s="379" t="s">
        <v>28</v>
      </c>
      <c r="K4" s="379"/>
      <c r="L4" s="379"/>
    </row>
    <row r="5" spans="1:12" ht="12.75" hidden="1" customHeight="1">
      <c r="A5" s="8"/>
      <c r="B5" s="8"/>
      <c r="C5" s="9"/>
      <c r="D5" s="10"/>
      <c r="E5" s="10"/>
      <c r="F5" s="1"/>
      <c r="G5" s="16" t="s">
        <v>20</v>
      </c>
      <c r="H5" s="223">
        <f>SUM(H11:H9998)</f>
        <v>0</v>
      </c>
      <c r="J5" s="1"/>
      <c r="K5" s="16" t="s">
        <v>20</v>
      </c>
      <c r="L5" s="223">
        <f>SUM(L11:L9998)</f>
        <v>0</v>
      </c>
    </row>
    <row r="6" spans="1:12">
      <c r="A6" s="8"/>
      <c r="B6" s="8" t="str">
        <f>Voorblad!B4</f>
        <v>Begrotingsformat incl. voortgangs- en eindrapportage</v>
      </c>
      <c r="C6" s="9"/>
      <c r="D6" s="10"/>
      <c r="E6" s="10"/>
      <c r="F6" s="11"/>
      <c r="G6" s="9"/>
      <c r="H6" s="9"/>
      <c r="J6" s="11"/>
      <c r="K6" s="9"/>
      <c r="L6" s="9"/>
    </row>
    <row r="7" spans="1:12" s="46" customFormat="1">
      <c r="A7" s="380" t="s">
        <v>30</v>
      </c>
      <c r="B7" s="381"/>
      <c r="C7" s="381"/>
      <c r="D7" s="381"/>
      <c r="E7" s="381"/>
      <c r="F7" s="382" t="s">
        <v>2</v>
      </c>
      <c r="G7" s="380"/>
      <c r="H7" s="380"/>
      <c r="J7" s="383" t="s">
        <v>28</v>
      </c>
      <c r="K7" s="384"/>
      <c r="L7" s="384"/>
    </row>
    <row r="8" spans="1:12" s="46" customFormat="1">
      <c r="A8" s="47" t="s">
        <v>11</v>
      </c>
      <c r="B8" s="47" t="s">
        <v>12</v>
      </c>
      <c r="C8" s="48" t="s">
        <v>13</v>
      </c>
      <c r="D8" s="49" t="s">
        <v>14</v>
      </c>
      <c r="E8" s="49" t="s">
        <v>15</v>
      </c>
      <c r="F8" s="50" t="s">
        <v>16</v>
      </c>
      <c r="G8" s="59" t="s">
        <v>17</v>
      </c>
      <c r="H8" s="59" t="s">
        <v>22</v>
      </c>
      <c r="J8" s="50" t="s">
        <v>21</v>
      </c>
      <c r="K8" s="59" t="s">
        <v>130</v>
      </c>
      <c r="L8" s="59" t="s">
        <v>131</v>
      </c>
    </row>
    <row r="9" spans="1:12" s="46" customFormat="1" ht="13.5" thickBot="1">
      <c r="A9" s="179" t="s">
        <v>4</v>
      </c>
      <c r="B9" s="179" t="s">
        <v>5</v>
      </c>
      <c r="C9" s="180" t="s">
        <v>29</v>
      </c>
      <c r="D9" s="181" t="s">
        <v>6</v>
      </c>
      <c r="E9" s="181" t="s">
        <v>7</v>
      </c>
      <c r="F9" s="219" t="s">
        <v>8</v>
      </c>
      <c r="G9" s="180" t="s">
        <v>3</v>
      </c>
      <c r="H9" s="180" t="s">
        <v>27</v>
      </c>
      <c r="I9" s="175"/>
      <c r="J9" s="219" t="s">
        <v>8</v>
      </c>
      <c r="K9" s="180" t="s">
        <v>3</v>
      </c>
      <c r="L9" s="180" t="s">
        <v>27</v>
      </c>
    </row>
    <row r="10" spans="1:12" s="46" customFormat="1" ht="14.25" thickTop="1" thickBot="1">
      <c r="A10" s="182" t="s">
        <v>1</v>
      </c>
      <c r="B10" s="182" t="s">
        <v>1</v>
      </c>
      <c r="C10" s="182" t="s">
        <v>1</v>
      </c>
      <c r="D10" s="183"/>
      <c r="E10" s="182" t="s">
        <v>1</v>
      </c>
      <c r="F10" s="182" t="s">
        <v>1</v>
      </c>
      <c r="G10" s="176" t="s">
        <v>1</v>
      </c>
      <c r="H10" s="177">
        <f>SUM(H11:H9998)</f>
        <v>0</v>
      </c>
      <c r="I10" s="178"/>
      <c r="J10" s="182" t="s">
        <v>1</v>
      </c>
      <c r="K10" s="176" t="s">
        <v>1</v>
      </c>
      <c r="L10" s="177">
        <f>SUM(L11:L9998)</f>
        <v>0</v>
      </c>
    </row>
    <row r="11" spans="1:12" s="13" customFormat="1" ht="13.5" thickTop="1">
      <c r="A11" s="174"/>
      <c r="B11" s="174"/>
      <c r="C11" s="174"/>
      <c r="D11" s="174"/>
      <c r="E11" s="174"/>
      <c r="F11" s="211"/>
      <c r="G11" s="217"/>
      <c r="H11" s="214">
        <f>IF(F11*G11=0,0,F11*G11)</f>
        <v>0</v>
      </c>
      <c r="J11" s="211"/>
      <c r="K11" s="217"/>
      <c r="L11" s="214">
        <f>IF(J11*K11=0,0,J11*K11)</f>
        <v>0</v>
      </c>
    </row>
    <row r="12" spans="1:12">
      <c r="A12" s="71"/>
      <c r="B12" s="71"/>
      <c r="C12" s="71"/>
      <c r="D12" s="71"/>
      <c r="E12" s="71"/>
      <c r="F12" s="212"/>
      <c r="G12" s="218"/>
      <c r="H12" s="215">
        <f t="shared" ref="H12:H70" si="0">IF(F12*G12=0,0,F12*G12)</f>
        <v>0</v>
      </c>
      <c r="J12" s="212"/>
      <c r="K12" s="218"/>
      <c r="L12" s="215">
        <f t="shared" ref="L12:L75" si="1">IF(J12*K12=0,0,J12*K12)</f>
        <v>0</v>
      </c>
    </row>
    <row r="13" spans="1:12">
      <c r="A13" s="71"/>
      <c r="B13" s="71"/>
      <c r="C13" s="71"/>
      <c r="D13" s="71"/>
      <c r="E13" s="71"/>
      <c r="F13" s="212"/>
      <c r="G13" s="218"/>
      <c r="H13" s="215">
        <f t="shared" si="0"/>
        <v>0</v>
      </c>
      <c r="J13" s="212"/>
      <c r="K13" s="218"/>
      <c r="L13" s="215">
        <f t="shared" si="1"/>
        <v>0</v>
      </c>
    </row>
    <row r="14" spans="1:12">
      <c r="A14" s="71"/>
      <c r="B14" s="71"/>
      <c r="C14" s="71"/>
      <c r="D14" s="71"/>
      <c r="E14" s="71"/>
      <c r="F14" s="212"/>
      <c r="G14" s="218"/>
      <c r="H14" s="215">
        <f t="shared" si="0"/>
        <v>0</v>
      </c>
      <c r="J14" s="212"/>
      <c r="K14" s="218"/>
      <c r="L14" s="215">
        <f t="shared" si="1"/>
        <v>0</v>
      </c>
    </row>
    <row r="15" spans="1:12">
      <c r="A15" s="71"/>
      <c r="B15" s="71"/>
      <c r="C15" s="71"/>
      <c r="D15" s="71"/>
      <c r="E15" s="71"/>
      <c r="F15" s="212"/>
      <c r="G15" s="218"/>
      <c r="H15" s="215">
        <f t="shared" si="0"/>
        <v>0</v>
      </c>
      <c r="J15" s="212"/>
      <c r="K15" s="218"/>
      <c r="L15" s="215">
        <f t="shared" si="1"/>
        <v>0</v>
      </c>
    </row>
    <row r="16" spans="1:12">
      <c r="A16" s="71"/>
      <c r="B16" s="71"/>
      <c r="C16" s="71"/>
      <c r="D16" s="71"/>
      <c r="E16" s="71"/>
      <c r="F16" s="212"/>
      <c r="G16" s="218"/>
      <c r="H16" s="215">
        <f t="shared" si="0"/>
        <v>0</v>
      </c>
      <c r="J16" s="212"/>
      <c r="K16" s="218"/>
      <c r="L16" s="215">
        <f t="shared" si="1"/>
        <v>0</v>
      </c>
    </row>
    <row r="17" spans="1:12">
      <c r="A17" s="71"/>
      <c r="B17" s="71"/>
      <c r="C17" s="71"/>
      <c r="D17" s="71"/>
      <c r="E17" s="71"/>
      <c r="F17" s="212"/>
      <c r="G17" s="218"/>
      <c r="H17" s="215">
        <f t="shared" si="0"/>
        <v>0</v>
      </c>
      <c r="J17" s="212"/>
      <c r="K17" s="218"/>
      <c r="L17" s="215">
        <f t="shared" si="1"/>
        <v>0</v>
      </c>
    </row>
    <row r="18" spans="1:12">
      <c r="A18" s="71"/>
      <c r="B18" s="71"/>
      <c r="C18" s="71"/>
      <c r="D18" s="71"/>
      <c r="E18" s="71"/>
      <c r="F18" s="211"/>
      <c r="G18" s="217"/>
      <c r="H18" s="214">
        <f t="shared" si="0"/>
        <v>0</v>
      </c>
      <c r="J18" s="211"/>
      <c r="K18" s="217"/>
      <c r="L18" s="214">
        <f t="shared" si="1"/>
        <v>0</v>
      </c>
    </row>
    <row r="19" spans="1:12">
      <c r="A19" s="71"/>
      <c r="B19" s="71"/>
      <c r="C19" s="71"/>
      <c r="D19" s="71"/>
      <c r="E19" s="71"/>
      <c r="F19" s="212"/>
      <c r="G19" s="218"/>
      <c r="H19" s="215">
        <f t="shared" si="0"/>
        <v>0</v>
      </c>
      <c r="J19" s="212"/>
      <c r="K19" s="218"/>
      <c r="L19" s="215">
        <f t="shared" si="1"/>
        <v>0</v>
      </c>
    </row>
    <row r="20" spans="1:12">
      <c r="A20" s="71"/>
      <c r="B20" s="71"/>
      <c r="C20" s="71"/>
      <c r="D20" s="71"/>
      <c r="E20" s="71"/>
      <c r="F20" s="212"/>
      <c r="G20" s="218"/>
      <c r="H20" s="215">
        <f t="shared" si="0"/>
        <v>0</v>
      </c>
      <c r="J20" s="212"/>
      <c r="K20" s="218"/>
      <c r="L20" s="215">
        <f t="shared" si="1"/>
        <v>0</v>
      </c>
    </row>
    <row r="21" spans="1:12">
      <c r="A21" s="71"/>
      <c r="B21" s="71"/>
      <c r="C21" s="71"/>
      <c r="D21" s="71"/>
      <c r="E21" s="71"/>
      <c r="F21" s="212"/>
      <c r="G21" s="218"/>
      <c r="H21" s="215">
        <f t="shared" si="0"/>
        <v>0</v>
      </c>
      <c r="J21" s="212"/>
      <c r="K21" s="218"/>
      <c r="L21" s="215">
        <f t="shared" si="1"/>
        <v>0</v>
      </c>
    </row>
    <row r="22" spans="1:12">
      <c r="A22" s="71"/>
      <c r="B22" s="71"/>
      <c r="C22" s="71"/>
      <c r="D22" s="71"/>
      <c r="E22" s="71"/>
      <c r="F22" s="212"/>
      <c r="G22" s="218"/>
      <c r="H22" s="215">
        <f t="shared" si="0"/>
        <v>0</v>
      </c>
      <c r="J22" s="212"/>
      <c r="K22" s="218"/>
      <c r="L22" s="215">
        <f t="shared" si="1"/>
        <v>0</v>
      </c>
    </row>
    <row r="23" spans="1:12">
      <c r="A23" s="71"/>
      <c r="B23" s="71"/>
      <c r="C23" s="71"/>
      <c r="D23" s="71"/>
      <c r="E23" s="71"/>
      <c r="F23" s="212"/>
      <c r="G23" s="218"/>
      <c r="H23" s="215">
        <f t="shared" si="0"/>
        <v>0</v>
      </c>
      <c r="J23" s="212"/>
      <c r="K23" s="218"/>
      <c r="L23" s="215">
        <f t="shared" si="1"/>
        <v>0</v>
      </c>
    </row>
    <row r="24" spans="1:12">
      <c r="A24" s="71"/>
      <c r="B24" s="71"/>
      <c r="C24" s="71"/>
      <c r="D24" s="71"/>
      <c r="E24" s="71"/>
      <c r="F24" s="212"/>
      <c r="G24" s="218"/>
      <c r="H24" s="215">
        <f t="shared" si="0"/>
        <v>0</v>
      </c>
      <c r="J24" s="212"/>
      <c r="K24" s="218"/>
      <c r="L24" s="215">
        <f t="shared" si="1"/>
        <v>0</v>
      </c>
    </row>
    <row r="25" spans="1:12">
      <c r="A25" s="71"/>
      <c r="B25" s="71"/>
      <c r="C25" s="71"/>
      <c r="D25" s="71"/>
      <c r="E25" s="71"/>
      <c r="F25" s="211"/>
      <c r="G25" s="217"/>
      <c r="H25" s="214">
        <f t="shared" si="0"/>
        <v>0</v>
      </c>
      <c r="J25" s="211"/>
      <c r="K25" s="217"/>
      <c r="L25" s="214">
        <f t="shared" si="1"/>
        <v>0</v>
      </c>
    </row>
    <row r="26" spans="1:12">
      <c r="A26" s="71"/>
      <c r="B26" s="71"/>
      <c r="C26" s="71"/>
      <c r="D26" s="71"/>
      <c r="E26" s="71"/>
      <c r="F26" s="212"/>
      <c r="G26" s="218"/>
      <c r="H26" s="215">
        <f t="shared" si="0"/>
        <v>0</v>
      </c>
      <c r="J26" s="212"/>
      <c r="K26" s="218"/>
      <c r="L26" s="215">
        <f t="shared" si="1"/>
        <v>0</v>
      </c>
    </row>
    <row r="27" spans="1:12">
      <c r="A27" s="71"/>
      <c r="B27" s="71"/>
      <c r="C27" s="71"/>
      <c r="D27" s="71"/>
      <c r="E27" s="71"/>
      <c r="F27" s="212"/>
      <c r="G27" s="218"/>
      <c r="H27" s="215">
        <f t="shared" si="0"/>
        <v>0</v>
      </c>
      <c r="J27" s="212"/>
      <c r="K27" s="218"/>
      <c r="L27" s="215">
        <f t="shared" si="1"/>
        <v>0</v>
      </c>
    </row>
    <row r="28" spans="1:12">
      <c r="A28" s="71"/>
      <c r="B28" s="71"/>
      <c r="C28" s="71"/>
      <c r="D28" s="71"/>
      <c r="E28" s="71"/>
      <c r="F28" s="212"/>
      <c r="G28" s="218"/>
      <c r="H28" s="215">
        <f t="shared" si="0"/>
        <v>0</v>
      </c>
      <c r="J28" s="212"/>
      <c r="K28" s="218"/>
      <c r="L28" s="215">
        <f t="shared" si="1"/>
        <v>0</v>
      </c>
    </row>
    <row r="29" spans="1:12">
      <c r="A29" s="71"/>
      <c r="B29" s="71"/>
      <c r="C29" s="71"/>
      <c r="D29" s="71"/>
      <c r="E29" s="71"/>
      <c r="F29" s="212"/>
      <c r="G29" s="218"/>
      <c r="H29" s="215">
        <f t="shared" si="0"/>
        <v>0</v>
      </c>
      <c r="J29" s="212"/>
      <c r="K29" s="218"/>
      <c r="L29" s="215">
        <f t="shared" si="1"/>
        <v>0</v>
      </c>
    </row>
    <row r="30" spans="1:12">
      <c r="A30" s="71"/>
      <c r="B30" s="71"/>
      <c r="C30" s="71"/>
      <c r="D30" s="71"/>
      <c r="E30" s="71"/>
      <c r="F30" s="212"/>
      <c r="G30" s="218"/>
      <c r="H30" s="215">
        <f t="shared" si="0"/>
        <v>0</v>
      </c>
      <c r="J30" s="212"/>
      <c r="K30" s="218"/>
      <c r="L30" s="215">
        <f t="shared" si="1"/>
        <v>0</v>
      </c>
    </row>
    <row r="31" spans="1:12">
      <c r="A31" s="71"/>
      <c r="B31" s="71"/>
      <c r="C31" s="71"/>
      <c r="D31" s="71"/>
      <c r="E31" s="71"/>
      <c r="F31" s="212"/>
      <c r="G31" s="218"/>
      <c r="H31" s="215">
        <f t="shared" si="0"/>
        <v>0</v>
      </c>
      <c r="J31" s="212"/>
      <c r="K31" s="218"/>
      <c r="L31" s="215">
        <f t="shared" si="1"/>
        <v>0</v>
      </c>
    </row>
    <row r="32" spans="1:12">
      <c r="A32" s="71"/>
      <c r="B32" s="71"/>
      <c r="C32" s="71"/>
      <c r="D32" s="71"/>
      <c r="E32" s="71"/>
      <c r="F32" s="211"/>
      <c r="G32" s="217"/>
      <c r="H32" s="214">
        <f t="shared" si="0"/>
        <v>0</v>
      </c>
      <c r="J32" s="211"/>
      <c r="K32" s="217"/>
      <c r="L32" s="214">
        <f t="shared" si="1"/>
        <v>0</v>
      </c>
    </row>
    <row r="33" spans="1:12">
      <c r="A33" s="71"/>
      <c r="B33" s="71"/>
      <c r="C33" s="71"/>
      <c r="D33" s="71"/>
      <c r="E33" s="71"/>
      <c r="F33" s="212"/>
      <c r="G33" s="218"/>
      <c r="H33" s="215">
        <f t="shared" si="0"/>
        <v>0</v>
      </c>
      <c r="J33" s="212"/>
      <c r="K33" s="218"/>
      <c r="L33" s="215">
        <f t="shared" si="1"/>
        <v>0</v>
      </c>
    </row>
    <row r="34" spans="1:12">
      <c r="A34" s="71"/>
      <c r="B34" s="71"/>
      <c r="C34" s="71"/>
      <c r="D34" s="71"/>
      <c r="E34" s="71"/>
      <c r="F34" s="212"/>
      <c r="G34" s="218"/>
      <c r="H34" s="215">
        <f t="shared" si="0"/>
        <v>0</v>
      </c>
      <c r="J34" s="212"/>
      <c r="K34" s="218"/>
      <c r="L34" s="215">
        <f t="shared" si="1"/>
        <v>0</v>
      </c>
    </row>
    <row r="35" spans="1:12">
      <c r="A35" s="71"/>
      <c r="B35" s="71"/>
      <c r="C35" s="71"/>
      <c r="D35" s="71"/>
      <c r="E35" s="71"/>
      <c r="F35" s="212"/>
      <c r="G35" s="218"/>
      <c r="H35" s="215">
        <f t="shared" si="0"/>
        <v>0</v>
      </c>
      <c r="J35" s="212"/>
      <c r="K35" s="218"/>
      <c r="L35" s="215">
        <f t="shared" si="1"/>
        <v>0</v>
      </c>
    </row>
    <row r="36" spans="1:12">
      <c r="A36" s="71"/>
      <c r="B36" s="71"/>
      <c r="C36" s="71"/>
      <c r="D36" s="71"/>
      <c r="E36" s="71"/>
      <c r="F36" s="212"/>
      <c r="G36" s="218"/>
      <c r="H36" s="215">
        <f t="shared" si="0"/>
        <v>0</v>
      </c>
      <c r="J36" s="212"/>
      <c r="K36" s="218"/>
      <c r="L36" s="215">
        <f t="shared" si="1"/>
        <v>0</v>
      </c>
    </row>
    <row r="37" spans="1:12">
      <c r="A37" s="71"/>
      <c r="B37" s="71"/>
      <c r="C37" s="71"/>
      <c r="D37" s="71"/>
      <c r="E37" s="71"/>
      <c r="F37" s="212"/>
      <c r="G37" s="218"/>
      <c r="H37" s="215">
        <f t="shared" si="0"/>
        <v>0</v>
      </c>
      <c r="J37" s="212"/>
      <c r="K37" s="218"/>
      <c r="L37" s="215">
        <f t="shared" si="1"/>
        <v>0</v>
      </c>
    </row>
    <row r="38" spans="1:12">
      <c r="A38" s="71"/>
      <c r="B38" s="71"/>
      <c r="C38" s="71"/>
      <c r="D38" s="71"/>
      <c r="E38" s="71"/>
      <c r="F38" s="212"/>
      <c r="G38" s="218"/>
      <c r="H38" s="215">
        <f t="shared" si="0"/>
        <v>0</v>
      </c>
      <c r="J38" s="212"/>
      <c r="K38" s="218"/>
      <c r="L38" s="215">
        <f t="shared" si="1"/>
        <v>0</v>
      </c>
    </row>
    <row r="39" spans="1:12">
      <c r="A39" s="71"/>
      <c r="B39" s="71"/>
      <c r="C39" s="71"/>
      <c r="D39" s="71"/>
      <c r="E39" s="71"/>
      <c r="F39" s="211"/>
      <c r="G39" s="217"/>
      <c r="H39" s="214">
        <f t="shared" si="0"/>
        <v>0</v>
      </c>
      <c r="J39" s="211"/>
      <c r="K39" s="217"/>
      <c r="L39" s="214">
        <f t="shared" si="1"/>
        <v>0</v>
      </c>
    </row>
    <row r="40" spans="1:12">
      <c r="A40" s="71"/>
      <c r="B40" s="71"/>
      <c r="C40" s="71"/>
      <c r="D40" s="71"/>
      <c r="E40" s="71"/>
      <c r="F40" s="212"/>
      <c r="G40" s="218"/>
      <c r="H40" s="215">
        <f t="shared" si="0"/>
        <v>0</v>
      </c>
      <c r="J40" s="212"/>
      <c r="K40" s="218"/>
      <c r="L40" s="215">
        <f t="shared" si="1"/>
        <v>0</v>
      </c>
    </row>
    <row r="41" spans="1:12">
      <c r="A41" s="71"/>
      <c r="B41" s="71"/>
      <c r="C41" s="71"/>
      <c r="D41" s="71"/>
      <c r="E41" s="71"/>
      <c r="F41" s="212"/>
      <c r="G41" s="218"/>
      <c r="H41" s="215">
        <f t="shared" si="0"/>
        <v>0</v>
      </c>
      <c r="J41" s="212"/>
      <c r="K41" s="218"/>
      <c r="L41" s="215">
        <f t="shared" si="1"/>
        <v>0</v>
      </c>
    </row>
    <row r="42" spans="1:12">
      <c r="A42" s="71"/>
      <c r="B42" s="71"/>
      <c r="C42" s="71"/>
      <c r="D42" s="71"/>
      <c r="E42" s="71"/>
      <c r="F42" s="212"/>
      <c r="G42" s="218"/>
      <c r="H42" s="215">
        <f t="shared" si="0"/>
        <v>0</v>
      </c>
      <c r="J42" s="212"/>
      <c r="K42" s="218"/>
      <c r="L42" s="215">
        <f t="shared" si="1"/>
        <v>0</v>
      </c>
    </row>
    <row r="43" spans="1:12">
      <c r="A43" s="71"/>
      <c r="B43" s="71"/>
      <c r="C43" s="71"/>
      <c r="D43" s="71"/>
      <c r="E43" s="71"/>
      <c r="F43" s="212"/>
      <c r="G43" s="218"/>
      <c r="H43" s="215">
        <f t="shared" si="0"/>
        <v>0</v>
      </c>
      <c r="J43" s="212"/>
      <c r="K43" s="218"/>
      <c r="L43" s="215">
        <f t="shared" si="1"/>
        <v>0</v>
      </c>
    </row>
    <row r="44" spans="1:12">
      <c r="A44" s="71"/>
      <c r="B44" s="71"/>
      <c r="C44" s="71"/>
      <c r="D44" s="71"/>
      <c r="E44" s="71"/>
      <c r="F44" s="212"/>
      <c r="G44" s="218"/>
      <c r="H44" s="215">
        <f t="shared" si="0"/>
        <v>0</v>
      </c>
      <c r="J44" s="212"/>
      <c r="K44" s="218"/>
      <c r="L44" s="215">
        <f t="shared" si="1"/>
        <v>0</v>
      </c>
    </row>
    <row r="45" spans="1:12">
      <c r="A45" s="71"/>
      <c r="B45" s="71"/>
      <c r="C45" s="71"/>
      <c r="D45" s="71"/>
      <c r="E45" s="71"/>
      <c r="F45" s="212"/>
      <c r="G45" s="218"/>
      <c r="H45" s="215">
        <f t="shared" si="0"/>
        <v>0</v>
      </c>
      <c r="J45" s="212"/>
      <c r="K45" s="218"/>
      <c r="L45" s="215">
        <f t="shared" si="1"/>
        <v>0</v>
      </c>
    </row>
    <row r="46" spans="1:12">
      <c r="A46" s="71"/>
      <c r="B46" s="71"/>
      <c r="C46" s="71"/>
      <c r="D46" s="71"/>
      <c r="E46" s="71"/>
      <c r="F46" s="211"/>
      <c r="G46" s="217"/>
      <c r="H46" s="214">
        <f t="shared" si="0"/>
        <v>0</v>
      </c>
      <c r="J46" s="211"/>
      <c r="K46" s="217"/>
      <c r="L46" s="214">
        <f t="shared" si="1"/>
        <v>0</v>
      </c>
    </row>
    <row r="47" spans="1:12">
      <c r="A47" s="71"/>
      <c r="B47" s="71"/>
      <c r="C47" s="71"/>
      <c r="D47" s="71"/>
      <c r="E47" s="71"/>
      <c r="F47" s="212"/>
      <c r="G47" s="218"/>
      <c r="H47" s="215">
        <f t="shared" si="0"/>
        <v>0</v>
      </c>
      <c r="J47" s="212"/>
      <c r="K47" s="218"/>
      <c r="L47" s="215">
        <f t="shared" si="1"/>
        <v>0</v>
      </c>
    </row>
    <row r="48" spans="1:12">
      <c r="A48" s="71"/>
      <c r="B48" s="71"/>
      <c r="C48" s="71"/>
      <c r="D48" s="71"/>
      <c r="E48" s="71"/>
      <c r="F48" s="212"/>
      <c r="G48" s="218"/>
      <c r="H48" s="215">
        <f t="shared" si="0"/>
        <v>0</v>
      </c>
      <c r="J48" s="212"/>
      <c r="K48" s="218"/>
      <c r="L48" s="215">
        <f t="shared" si="1"/>
        <v>0</v>
      </c>
    </row>
    <row r="49" spans="1:12">
      <c r="A49" s="71"/>
      <c r="B49" s="71"/>
      <c r="C49" s="71"/>
      <c r="D49" s="71"/>
      <c r="E49" s="71"/>
      <c r="F49" s="212"/>
      <c r="G49" s="218"/>
      <c r="H49" s="215">
        <f t="shared" si="0"/>
        <v>0</v>
      </c>
      <c r="J49" s="212"/>
      <c r="K49" s="218"/>
      <c r="L49" s="215">
        <f t="shared" si="1"/>
        <v>0</v>
      </c>
    </row>
    <row r="50" spans="1:12">
      <c r="A50" s="71"/>
      <c r="B50" s="71"/>
      <c r="C50" s="71"/>
      <c r="D50" s="71"/>
      <c r="E50" s="71"/>
      <c r="F50" s="212"/>
      <c r="G50" s="218"/>
      <c r="H50" s="215">
        <f t="shared" si="0"/>
        <v>0</v>
      </c>
      <c r="J50" s="212"/>
      <c r="K50" s="218"/>
      <c r="L50" s="215">
        <f t="shared" si="1"/>
        <v>0</v>
      </c>
    </row>
    <row r="51" spans="1:12">
      <c r="A51" s="71"/>
      <c r="B51" s="71"/>
      <c r="C51" s="71"/>
      <c r="D51" s="71"/>
      <c r="E51" s="71"/>
      <c r="F51" s="212"/>
      <c r="G51" s="218"/>
      <c r="H51" s="215">
        <f t="shared" si="0"/>
        <v>0</v>
      </c>
      <c r="J51" s="212"/>
      <c r="K51" s="218"/>
      <c r="L51" s="215">
        <f t="shared" si="1"/>
        <v>0</v>
      </c>
    </row>
    <row r="52" spans="1:12">
      <c r="A52" s="71"/>
      <c r="B52" s="71"/>
      <c r="C52" s="71"/>
      <c r="D52" s="71"/>
      <c r="E52" s="71"/>
      <c r="F52" s="212"/>
      <c r="G52" s="218"/>
      <c r="H52" s="215">
        <f t="shared" si="0"/>
        <v>0</v>
      </c>
      <c r="J52" s="212"/>
      <c r="K52" s="218"/>
      <c r="L52" s="215">
        <f t="shared" si="1"/>
        <v>0</v>
      </c>
    </row>
    <row r="53" spans="1:12">
      <c r="A53" s="71"/>
      <c r="B53" s="71"/>
      <c r="C53" s="71"/>
      <c r="D53" s="71"/>
      <c r="E53" s="71"/>
      <c r="F53" s="211"/>
      <c r="G53" s="217"/>
      <c r="H53" s="214">
        <f t="shared" si="0"/>
        <v>0</v>
      </c>
      <c r="J53" s="211"/>
      <c r="K53" s="217"/>
      <c r="L53" s="214">
        <f t="shared" si="1"/>
        <v>0</v>
      </c>
    </row>
    <row r="54" spans="1:12">
      <c r="A54" s="71"/>
      <c r="B54" s="71"/>
      <c r="C54" s="71"/>
      <c r="D54" s="71"/>
      <c r="E54" s="71"/>
      <c r="F54" s="212"/>
      <c r="G54" s="218"/>
      <c r="H54" s="215">
        <f t="shared" si="0"/>
        <v>0</v>
      </c>
      <c r="J54" s="212"/>
      <c r="K54" s="218"/>
      <c r="L54" s="215">
        <f t="shared" si="1"/>
        <v>0</v>
      </c>
    </row>
    <row r="55" spans="1:12">
      <c r="A55" s="71"/>
      <c r="B55" s="71"/>
      <c r="C55" s="71"/>
      <c r="D55" s="71"/>
      <c r="E55" s="71"/>
      <c r="F55" s="212"/>
      <c r="G55" s="218"/>
      <c r="H55" s="215">
        <f t="shared" si="0"/>
        <v>0</v>
      </c>
      <c r="J55" s="212"/>
      <c r="K55" s="218"/>
      <c r="L55" s="215">
        <f t="shared" si="1"/>
        <v>0</v>
      </c>
    </row>
    <row r="56" spans="1:12">
      <c r="A56" s="71"/>
      <c r="B56" s="71"/>
      <c r="C56" s="71"/>
      <c r="D56" s="71"/>
      <c r="E56" s="71"/>
      <c r="F56" s="212"/>
      <c r="G56" s="218"/>
      <c r="H56" s="215">
        <f t="shared" si="0"/>
        <v>0</v>
      </c>
      <c r="J56" s="212"/>
      <c r="K56" s="218"/>
      <c r="L56" s="215">
        <f t="shared" si="1"/>
        <v>0</v>
      </c>
    </row>
    <row r="57" spans="1:12">
      <c r="A57" s="71"/>
      <c r="B57" s="71"/>
      <c r="C57" s="71"/>
      <c r="D57" s="71"/>
      <c r="E57" s="71"/>
      <c r="F57" s="212"/>
      <c r="G57" s="218"/>
      <c r="H57" s="215">
        <f t="shared" si="0"/>
        <v>0</v>
      </c>
      <c r="J57" s="212"/>
      <c r="K57" s="218"/>
      <c r="L57" s="215">
        <f t="shared" si="1"/>
        <v>0</v>
      </c>
    </row>
    <row r="58" spans="1:12">
      <c r="A58" s="71"/>
      <c r="B58" s="71"/>
      <c r="C58" s="71"/>
      <c r="D58" s="71"/>
      <c r="E58" s="71"/>
      <c r="F58" s="212"/>
      <c r="G58" s="218"/>
      <c r="H58" s="215">
        <f t="shared" si="0"/>
        <v>0</v>
      </c>
      <c r="J58" s="212"/>
      <c r="K58" s="218"/>
      <c r="L58" s="215">
        <f t="shared" si="1"/>
        <v>0</v>
      </c>
    </row>
    <row r="59" spans="1:12">
      <c r="A59" s="71"/>
      <c r="B59" s="71"/>
      <c r="C59" s="71"/>
      <c r="D59" s="71"/>
      <c r="E59" s="71"/>
      <c r="F59" s="212"/>
      <c r="G59" s="218"/>
      <c r="H59" s="215">
        <f t="shared" si="0"/>
        <v>0</v>
      </c>
      <c r="J59" s="212"/>
      <c r="K59" s="218"/>
      <c r="L59" s="215">
        <f t="shared" si="1"/>
        <v>0</v>
      </c>
    </row>
    <row r="60" spans="1:12">
      <c r="A60" s="71"/>
      <c r="B60" s="71"/>
      <c r="C60" s="71"/>
      <c r="D60" s="71"/>
      <c r="E60" s="71"/>
      <c r="F60" s="211"/>
      <c r="G60" s="217"/>
      <c r="H60" s="214">
        <f t="shared" si="0"/>
        <v>0</v>
      </c>
      <c r="J60" s="211"/>
      <c r="K60" s="217"/>
      <c r="L60" s="214">
        <f t="shared" si="1"/>
        <v>0</v>
      </c>
    </row>
    <row r="61" spans="1:12">
      <c r="A61" s="71"/>
      <c r="B61" s="71"/>
      <c r="C61" s="71"/>
      <c r="D61" s="71"/>
      <c r="E61" s="71"/>
      <c r="F61" s="212"/>
      <c r="G61" s="218"/>
      <c r="H61" s="215">
        <f t="shared" si="0"/>
        <v>0</v>
      </c>
      <c r="J61" s="212"/>
      <c r="K61" s="218"/>
      <c r="L61" s="215">
        <f t="shared" si="1"/>
        <v>0</v>
      </c>
    </row>
    <row r="62" spans="1:12">
      <c r="A62" s="71"/>
      <c r="B62" s="71"/>
      <c r="C62" s="71"/>
      <c r="D62" s="71"/>
      <c r="E62" s="71"/>
      <c r="F62" s="212"/>
      <c r="G62" s="218"/>
      <c r="H62" s="215">
        <f t="shared" si="0"/>
        <v>0</v>
      </c>
      <c r="J62" s="212"/>
      <c r="K62" s="218"/>
      <c r="L62" s="215">
        <f t="shared" si="1"/>
        <v>0</v>
      </c>
    </row>
    <row r="63" spans="1:12">
      <c r="A63" s="71"/>
      <c r="B63" s="71"/>
      <c r="C63" s="71"/>
      <c r="D63" s="71"/>
      <c r="E63" s="71"/>
      <c r="F63" s="212"/>
      <c r="G63" s="218"/>
      <c r="H63" s="215">
        <f t="shared" si="0"/>
        <v>0</v>
      </c>
      <c r="J63" s="212"/>
      <c r="K63" s="218"/>
      <c r="L63" s="215">
        <f t="shared" si="1"/>
        <v>0</v>
      </c>
    </row>
    <row r="64" spans="1:12">
      <c r="A64" s="71"/>
      <c r="B64" s="71"/>
      <c r="C64" s="71"/>
      <c r="D64" s="71"/>
      <c r="E64" s="71"/>
      <c r="F64" s="212"/>
      <c r="G64" s="218"/>
      <c r="H64" s="215">
        <f t="shared" si="0"/>
        <v>0</v>
      </c>
      <c r="J64" s="212"/>
      <c r="K64" s="218"/>
      <c r="L64" s="215">
        <f t="shared" si="1"/>
        <v>0</v>
      </c>
    </row>
    <row r="65" spans="1:12">
      <c r="A65" s="71"/>
      <c r="B65" s="71"/>
      <c r="C65" s="71"/>
      <c r="D65" s="71"/>
      <c r="E65" s="71"/>
      <c r="F65" s="212"/>
      <c r="G65" s="218"/>
      <c r="H65" s="215">
        <f t="shared" si="0"/>
        <v>0</v>
      </c>
      <c r="J65" s="212"/>
      <c r="K65" s="218"/>
      <c r="L65" s="215">
        <f t="shared" si="1"/>
        <v>0</v>
      </c>
    </row>
    <row r="66" spans="1:12">
      <c r="A66" s="71"/>
      <c r="B66" s="71"/>
      <c r="C66" s="71"/>
      <c r="D66" s="71"/>
      <c r="E66" s="71"/>
      <c r="F66" s="212"/>
      <c r="G66" s="218"/>
      <c r="H66" s="215">
        <f t="shared" si="0"/>
        <v>0</v>
      </c>
      <c r="J66" s="212"/>
      <c r="K66" s="218"/>
      <c r="L66" s="215">
        <f t="shared" si="1"/>
        <v>0</v>
      </c>
    </row>
    <row r="67" spans="1:12">
      <c r="A67" s="71"/>
      <c r="B67" s="71"/>
      <c r="C67" s="71"/>
      <c r="D67" s="71"/>
      <c r="E67" s="71"/>
      <c r="F67" s="211"/>
      <c r="G67" s="217"/>
      <c r="H67" s="214">
        <f t="shared" si="0"/>
        <v>0</v>
      </c>
      <c r="J67" s="211"/>
      <c r="K67" s="217"/>
      <c r="L67" s="214">
        <f t="shared" si="1"/>
        <v>0</v>
      </c>
    </row>
    <row r="68" spans="1:12">
      <c r="A68" s="71"/>
      <c r="B68" s="71"/>
      <c r="C68" s="71"/>
      <c r="D68" s="71"/>
      <c r="E68" s="71"/>
      <c r="F68" s="212"/>
      <c r="G68" s="218"/>
      <c r="H68" s="215">
        <f t="shared" si="0"/>
        <v>0</v>
      </c>
      <c r="J68" s="212"/>
      <c r="K68" s="218"/>
      <c r="L68" s="215">
        <f t="shared" si="1"/>
        <v>0</v>
      </c>
    </row>
    <row r="69" spans="1:12">
      <c r="A69" s="71"/>
      <c r="B69" s="71"/>
      <c r="C69" s="71"/>
      <c r="D69" s="71"/>
      <c r="E69" s="71"/>
      <c r="F69" s="212"/>
      <c r="G69" s="218"/>
      <c r="H69" s="215">
        <f t="shared" si="0"/>
        <v>0</v>
      </c>
      <c r="J69" s="212"/>
      <c r="K69" s="218"/>
      <c r="L69" s="215">
        <f t="shared" si="1"/>
        <v>0</v>
      </c>
    </row>
    <row r="70" spans="1:12">
      <c r="A70" s="71"/>
      <c r="B70" s="71"/>
      <c r="C70" s="71"/>
      <c r="D70" s="71"/>
      <c r="E70" s="71"/>
      <c r="F70" s="212"/>
      <c r="G70" s="218"/>
      <c r="H70" s="215">
        <f t="shared" si="0"/>
        <v>0</v>
      </c>
      <c r="J70" s="212"/>
      <c r="K70" s="218"/>
      <c r="L70" s="215">
        <f t="shared" si="1"/>
        <v>0</v>
      </c>
    </row>
    <row r="71" spans="1:12">
      <c r="A71" s="71"/>
      <c r="B71" s="71"/>
      <c r="C71" s="71"/>
      <c r="D71" s="71"/>
      <c r="E71" s="71"/>
      <c r="F71" s="212"/>
      <c r="G71" s="218"/>
      <c r="H71" s="215">
        <f t="shared" ref="H71:H83" si="2">IF(F71*G71=0,0,F71*G71)</f>
        <v>0</v>
      </c>
      <c r="J71" s="212"/>
      <c r="K71" s="218"/>
      <c r="L71" s="215">
        <f t="shared" si="1"/>
        <v>0</v>
      </c>
    </row>
    <row r="72" spans="1:12">
      <c r="A72" s="71"/>
      <c r="B72" s="71"/>
      <c r="C72" s="71"/>
      <c r="D72" s="71"/>
      <c r="E72" s="71"/>
      <c r="F72" s="212"/>
      <c r="G72" s="218"/>
      <c r="H72" s="215">
        <f t="shared" si="2"/>
        <v>0</v>
      </c>
      <c r="J72" s="212"/>
      <c r="K72" s="218"/>
      <c r="L72" s="215">
        <f t="shared" si="1"/>
        <v>0</v>
      </c>
    </row>
    <row r="73" spans="1:12">
      <c r="A73" s="71"/>
      <c r="B73" s="71"/>
      <c r="C73" s="71"/>
      <c r="D73" s="71"/>
      <c r="E73" s="71"/>
      <c r="F73" s="212"/>
      <c r="G73" s="218"/>
      <c r="H73" s="215">
        <f t="shared" si="2"/>
        <v>0</v>
      </c>
      <c r="J73" s="212"/>
      <c r="K73" s="218"/>
      <c r="L73" s="215">
        <f t="shared" si="1"/>
        <v>0</v>
      </c>
    </row>
    <row r="74" spans="1:12">
      <c r="A74" s="71"/>
      <c r="B74" s="71"/>
      <c r="C74" s="71"/>
      <c r="D74" s="71"/>
      <c r="E74" s="71"/>
      <c r="F74" s="211"/>
      <c r="G74" s="217"/>
      <c r="H74" s="214">
        <f t="shared" si="2"/>
        <v>0</v>
      </c>
      <c r="J74" s="211"/>
      <c r="K74" s="217"/>
      <c r="L74" s="214">
        <f t="shared" si="1"/>
        <v>0</v>
      </c>
    </row>
    <row r="75" spans="1:12">
      <c r="A75" s="71"/>
      <c r="B75" s="71"/>
      <c r="C75" s="71"/>
      <c r="D75" s="71"/>
      <c r="E75" s="71"/>
      <c r="F75" s="212"/>
      <c r="G75" s="218"/>
      <c r="H75" s="215">
        <f t="shared" si="2"/>
        <v>0</v>
      </c>
      <c r="J75" s="212"/>
      <c r="K75" s="218"/>
      <c r="L75" s="215">
        <f t="shared" si="1"/>
        <v>0</v>
      </c>
    </row>
    <row r="76" spans="1:12">
      <c r="A76" s="71"/>
      <c r="B76" s="71"/>
      <c r="C76" s="71"/>
      <c r="D76" s="71"/>
      <c r="E76" s="71"/>
      <c r="F76" s="212"/>
      <c r="G76" s="218"/>
      <c r="H76" s="215">
        <f t="shared" si="2"/>
        <v>0</v>
      </c>
      <c r="J76" s="212"/>
      <c r="K76" s="218"/>
      <c r="L76" s="215">
        <f t="shared" ref="L76:L139" si="3">IF(J76*K76=0,0,J76*K76)</f>
        <v>0</v>
      </c>
    </row>
    <row r="77" spans="1:12">
      <c r="A77" s="71"/>
      <c r="B77" s="71"/>
      <c r="C77" s="71"/>
      <c r="D77" s="71"/>
      <c r="E77" s="71"/>
      <c r="F77" s="212"/>
      <c r="G77" s="218"/>
      <c r="H77" s="215">
        <f t="shared" si="2"/>
        <v>0</v>
      </c>
      <c r="J77" s="212"/>
      <c r="K77" s="218"/>
      <c r="L77" s="215">
        <f t="shared" si="3"/>
        <v>0</v>
      </c>
    </row>
    <row r="78" spans="1:12">
      <c r="A78" s="71"/>
      <c r="B78" s="71"/>
      <c r="C78" s="71"/>
      <c r="D78" s="71"/>
      <c r="E78" s="71"/>
      <c r="F78" s="212"/>
      <c r="G78" s="218"/>
      <c r="H78" s="215">
        <f t="shared" si="2"/>
        <v>0</v>
      </c>
      <c r="J78" s="212"/>
      <c r="K78" s="218"/>
      <c r="L78" s="215">
        <f t="shared" si="3"/>
        <v>0</v>
      </c>
    </row>
    <row r="79" spans="1:12">
      <c r="A79" s="71"/>
      <c r="B79" s="71"/>
      <c r="C79" s="71"/>
      <c r="D79" s="71"/>
      <c r="E79" s="71"/>
      <c r="F79" s="212"/>
      <c r="G79" s="218"/>
      <c r="H79" s="215">
        <f t="shared" si="2"/>
        <v>0</v>
      </c>
      <c r="J79" s="212"/>
      <c r="K79" s="218"/>
      <c r="L79" s="215">
        <f t="shared" si="3"/>
        <v>0</v>
      </c>
    </row>
    <row r="80" spans="1:12">
      <c r="A80" s="71"/>
      <c r="B80" s="71"/>
      <c r="C80" s="71"/>
      <c r="D80" s="71"/>
      <c r="E80" s="71"/>
      <c r="F80" s="212"/>
      <c r="G80" s="218"/>
      <c r="H80" s="215">
        <f t="shared" si="2"/>
        <v>0</v>
      </c>
      <c r="J80" s="212"/>
      <c r="K80" s="218"/>
      <c r="L80" s="215">
        <f t="shared" si="3"/>
        <v>0</v>
      </c>
    </row>
    <row r="81" spans="1:12">
      <c r="A81" s="71"/>
      <c r="B81" s="71"/>
      <c r="C81" s="71"/>
      <c r="D81" s="71"/>
      <c r="E81" s="71"/>
      <c r="F81" s="211"/>
      <c r="G81" s="217"/>
      <c r="H81" s="214">
        <f t="shared" si="2"/>
        <v>0</v>
      </c>
      <c r="J81" s="211"/>
      <c r="K81" s="217"/>
      <c r="L81" s="214">
        <f t="shared" si="3"/>
        <v>0</v>
      </c>
    </row>
    <row r="82" spans="1:12">
      <c r="A82" s="71"/>
      <c r="B82" s="71"/>
      <c r="C82" s="71"/>
      <c r="D82" s="71"/>
      <c r="E82" s="71"/>
      <c r="F82" s="212"/>
      <c r="G82" s="218"/>
      <c r="H82" s="215">
        <f t="shared" si="2"/>
        <v>0</v>
      </c>
      <c r="J82" s="212"/>
      <c r="K82" s="218"/>
      <c r="L82" s="215">
        <f t="shared" si="3"/>
        <v>0</v>
      </c>
    </row>
    <row r="83" spans="1:12">
      <c r="A83" s="71"/>
      <c r="B83" s="71"/>
      <c r="C83" s="71"/>
      <c r="D83" s="71"/>
      <c r="E83" s="71"/>
      <c r="F83" s="212"/>
      <c r="G83" s="218"/>
      <c r="H83" s="215">
        <f t="shared" si="2"/>
        <v>0</v>
      </c>
      <c r="J83" s="212"/>
      <c r="K83" s="218"/>
      <c r="L83" s="215">
        <f t="shared" si="3"/>
        <v>0</v>
      </c>
    </row>
    <row r="84" spans="1:12">
      <c r="A84" s="71"/>
      <c r="B84" s="71"/>
      <c r="C84" s="71"/>
      <c r="D84" s="71"/>
      <c r="E84" s="71"/>
      <c r="F84" s="212"/>
      <c r="G84" s="218"/>
      <c r="H84" s="215">
        <f t="shared" ref="H84:H147" si="4">IF(F84*G84=0,0,F84*G84)</f>
        <v>0</v>
      </c>
      <c r="J84" s="212"/>
      <c r="K84" s="218"/>
      <c r="L84" s="215">
        <f t="shared" si="3"/>
        <v>0</v>
      </c>
    </row>
    <row r="85" spans="1:12">
      <c r="A85" s="71"/>
      <c r="B85" s="71"/>
      <c r="C85" s="71"/>
      <c r="D85" s="71"/>
      <c r="E85" s="71"/>
      <c r="F85" s="212"/>
      <c r="G85" s="218"/>
      <c r="H85" s="215">
        <f t="shared" si="4"/>
        <v>0</v>
      </c>
      <c r="J85" s="212"/>
      <c r="K85" s="218"/>
      <c r="L85" s="215">
        <f t="shared" si="3"/>
        <v>0</v>
      </c>
    </row>
    <row r="86" spans="1:12">
      <c r="A86" s="71"/>
      <c r="B86" s="71"/>
      <c r="C86" s="71"/>
      <c r="D86" s="71"/>
      <c r="E86" s="71"/>
      <c r="F86" s="212"/>
      <c r="G86" s="218"/>
      <c r="H86" s="215">
        <f t="shared" si="4"/>
        <v>0</v>
      </c>
      <c r="J86" s="212"/>
      <c r="K86" s="218"/>
      <c r="L86" s="215">
        <f t="shared" si="3"/>
        <v>0</v>
      </c>
    </row>
    <row r="87" spans="1:12">
      <c r="A87" s="71"/>
      <c r="B87" s="71"/>
      <c r="C87" s="71"/>
      <c r="D87" s="71"/>
      <c r="E87" s="71"/>
      <c r="F87" s="212"/>
      <c r="G87" s="218"/>
      <c r="H87" s="215">
        <f t="shared" si="4"/>
        <v>0</v>
      </c>
      <c r="J87" s="212"/>
      <c r="K87" s="218"/>
      <c r="L87" s="215">
        <f t="shared" si="3"/>
        <v>0</v>
      </c>
    </row>
    <row r="88" spans="1:12">
      <c r="A88" s="71"/>
      <c r="B88" s="71"/>
      <c r="C88" s="71"/>
      <c r="D88" s="71"/>
      <c r="E88" s="71"/>
      <c r="F88" s="211"/>
      <c r="G88" s="217"/>
      <c r="H88" s="214">
        <f t="shared" si="4"/>
        <v>0</v>
      </c>
      <c r="J88" s="211"/>
      <c r="K88" s="217"/>
      <c r="L88" s="214">
        <f t="shared" si="3"/>
        <v>0</v>
      </c>
    </row>
    <row r="89" spans="1:12">
      <c r="A89" s="71"/>
      <c r="B89" s="71"/>
      <c r="C89" s="71"/>
      <c r="D89" s="71"/>
      <c r="E89" s="71"/>
      <c r="F89" s="212"/>
      <c r="G89" s="218"/>
      <c r="H89" s="215">
        <f t="shared" si="4"/>
        <v>0</v>
      </c>
      <c r="J89" s="212"/>
      <c r="K89" s="218"/>
      <c r="L89" s="215">
        <f t="shared" si="3"/>
        <v>0</v>
      </c>
    </row>
    <row r="90" spans="1:12">
      <c r="A90" s="71"/>
      <c r="B90" s="71"/>
      <c r="C90" s="71"/>
      <c r="D90" s="71"/>
      <c r="E90" s="71"/>
      <c r="F90" s="212"/>
      <c r="G90" s="218"/>
      <c r="H90" s="215">
        <f t="shared" si="4"/>
        <v>0</v>
      </c>
      <c r="J90" s="212"/>
      <c r="K90" s="218"/>
      <c r="L90" s="215">
        <f t="shared" si="3"/>
        <v>0</v>
      </c>
    </row>
    <row r="91" spans="1:12">
      <c r="A91" s="71"/>
      <c r="B91" s="71"/>
      <c r="C91" s="71"/>
      <c r="D91" s="71"/>
      <c r="E91" s="71"/>
      <c r="F91" s="212"/>
      <c r="G91" s="218"/>
      <c r="H91" s="215">
        <f t="shared" si="4"/>
        <v>0</v>
      </c>
      <c r="J91" s="212"/>
      <c r="K91" s="218"/>
      <c r="L91" s="215">
        <f t="shared" si="3"/>
        <v>0</v>
      </c>
    </row>
    <row r="92" spans="1:12">
      <c r="A92" s="71"/>
      <c r="B92" s="71"/>
      <c r="C92" s="71"/>
      <c r="D92" s="71"/>
      <c r="E92" s="71"/>
      <c r="F92" s="212"/>
      <c r="G92" s="218"/>
      <c r="H92" s="215">
        <f t="shared" si="4"/>
        <v>0</v>
      </c>
      <c r="J92" s="212"/>
      <c r="K92" s="218"/>
      <c r="L92" s="215">
        <f t="shared" si="3"/>
        <v>0</v>
      </c>
    </row>
    <row r="93" spans="1:12">
      <c r="A93" s="71"/>
      <c r="B93" s="71"/>
      <c r="C93" s="71"/>
      <c r="D93" s="71"/>
      <c r="E93" s="71"/>
      <c r="F93" s="212"/>
      <c r="G93" s="218"/>
      <c r="H93" s="215">
        <f t="shared" si="4"/>
        <v>0</v>
      </c>
      <c r="J93" s="212"/>
      <c r="K93" s="218"/>
      <c r="L93" s="215">
        <f t="shared" si="3"/>
        <v>0</v>
      </c>
    </row>
    <row r="94" spans="1:12">
      <c r="A94" s="71"/>
      <c r="B94" s="71"/>
      <c r="C94" s="71"/>
      <c r="D94" s="71"/>
      <c r="E94" s="71"/>
      <c r="F94" s="212"/>
      <c r="G94" s="218"/>
      <c r="H94" s="215">
        <f t="shared" si="4"/>
        <v>0</v>
      </c>
      <c r="J94" s="212"/>
      <c r="K94" s="218"/>
      <c r="L94" s="215">
        <f t="shared" si="3"/>
        <v>0</v>
      </c>
    </row>
    <row r="95" spans="1:12">
      <c r="A95" s="71"/>
      <c r="B95" s="71"/>
      <c r="C95" s="71"/>
      <c r="D95" s="71"/>
      <c r="E95" s="71"/>
      <c r="F95" s="211"/>
      <c r="G95" s="217"/>
      <c r="H95" s="214">
        <f t="shared" si="4"/>
        <v>0</v>
      </c>
      <c r="J95" s="211"/>
      <c r="K95" s="217"/>
      <c r="L95" s="214">
        <f t="shared" si="3"/>
        <v>0</v>
      </c>
    </row>
    <row r="96" spans="1:12">
      <c r="A96" s="71"/>
      <c r="B96" s="71"/>
      <c r="C96" s="71"/>
      <c r="D96" s="71"/>
      <c r="E96" s="71"/>
      <c r="F96" s="212"/>
      <c r="G96" s="218"/>
      <c r="H96" s="215">
        <f t="shared" si="4"/>
        <v>0</v>
      </c>
      <c r="J96" s="212"/>
      <c r="K96" s="218"/>
      <c r="L96" s="215">
        <f t="shared" si="3"/>
        <v>0</v>
      </c>
    </row>
    <row r="97" spans="1:12">
      <c r="A97" s="71"/>
      <c r="B97" s="71"/>
      <c r="C97" s="71"/>
      <c r="D97" s="71"/>
      <c r="E97" s="71"/>
      <c r="F97" s="212"/>
      <c r="G97" s="218"/>
      <c r="H97" s="215">
        <f t="shared" si="4"/>
        <v>0</v>
      </c>
      <c r="J97" s="212"/>
      <c r="K97" s="218"/>
      <c r="L97" s="215">
        <f t="shared" si="3"/>
        <v>0</v>
      </c>
    </row>
    <row r="98" spans="1:12">
      <c r="A98" s="71"/>
      <c r="B98" s="71"/>
      <c r="C98" s="71"/>
      <c r="D98" s="71"/>
      <c r="E98" s="71"/>
      <c r="F98" s="212"/>
      <c r="G98" s="218"/>
      <c r="H98" s="215">
        <f t="shared" si="4"/>
        <v>0</v>
      </c>
      <c r="J98" s="212"/>
      <c r="K98" s="218"/>
      <c r="L98" s="215">
        <f t="shared" si="3"/>
        <v>0</v>
      </c>
    </row>
    <row r="99" spans="1:12">
      <c r="A99" s="71"/>
      <c r="B99" s="71"/>
      <c r="C99" s="71"/>
      <c r="D99" s="71"/>
      <c r="E99" s="71"/>
      <c r="F99" s="212"/>
      <c r="G99" s="218"/>
      <c r="H99" s="215">
        <f t="shared" si="4"/>
        <v>0</v>
      </c>
      <c r="J99" s="212"/>
      <c r="K99" s="218"/>
      <c r="L99" s="215">
        <f t="shared" si="3"/>
        <v>0</v>
      </c>
    </row>
    <row r="100" spans="1:12">
      <c r="A100" s="71"/>
      <c r="B100" s="71"/>
      <c r="C100" s="71"/>
      <c r="D100" s="71"/>
      <c r="E100" s="71"/>
      <c r="F100" s="212"/>
      <c r="G100" s="218"/>
      <c r="H100" s="215">
        <f t="shared" si="4"/>
        <v>0</v>
      </c>
      <c r="J100" s="212"/>
      <c r="K100" s="218"/>
      <c r="L100" s="215">
        <f t="shared" si="3"/>
        <v>0</v>
      </c>
    </row>
    <row r="101" spans="1:12">
      <c r="A101" s="71"/>
      <c r="B101" s="71"/>
      <c r="C101" s="71"/>
      <c r="D101" s="71"/>
      <c r="E101" s="71"/>
      <c r="F101" s="212"/>
      <c r="G101" s="218"/>
      <c r="H101" s="215">
        <f t="shared" si="4"/>
        <v>0</v>
      </c>
      <c r="J101" s="212"/>
      <c r="K101" s="218"/>
      <c r="L101" s="215">
        <f t="shared" si="3"/>
        <v>0</v>
      </c>
    </row>
    <row r="102" spans="1:12">
      <c r="A102" s="71"/>
      <c r="B102" s="71"/>
      <c r="C102" s="71"/>
      <c r="D102" s="71"/>
      <c r="E102" s="71"/>
      <c r="F102" s="211"/>
      <c r="G102" s="217"/>
      <c r="H102" s="214">
        <f t="shared" si="4"/>
        <v>0</v>
      </c>
      <c r="J102" s="211"/>
      <c r="K102" s="217"/>
      <c r="L102" s="214">
        <f t="shared" si="3"/>
        <v>0</v>
      </c>
    </row>
    <row r="103" spans="1:12">
      <c r="A103" s="71"/>
      <c r="B103" s="71"/>
      <c r="C103" s="71"/>
      <c r="D103" s="71"/>
      <c r="E103" s="71"/>
      <c r="F103" s="212"/>
      <c r="G103" s="218"/>
      <c r="H103" s="215">
        <f t="shared" si="4"/>
        <v>0</v>
      </c>
      <c r="J103" s="212"/>
      <c r="K103" s="218"/>
      <c r="L103" s="215">
        <f t="shared" si="3"/>
        <v>0</v>
      </c>
    </row>
    <row r="104" spans="1:12">
      <c r="A104" s="71"/>
      <c r="B104" s="71"/>
      <c r="C104" s="71"/>
      <c r="D104" s="71"/>
      <c r="E104" s="71"/>
      <c r="F104" s="212"/>
      <c r="G104" s="218"/>
      <c r="H104" s="215">
        <f t="shared" si="4"/>
        <v>0</v>
      </c>
      <c r="J104" s="212"/>
      <c r="K104" s="218"/>
      <c r="L104" s="215">
        <f t="shared" si="3"/>
        <v>0</v>
      </c>
    </row>
    <row r="105" spans="1:12">
      <c r="A105" s="71"/>
      <c r="B105" s="71"/>
      <c r="C105" s="71"/>
      <c r="D105" s="71"/>
      <c r="E105" s="71"/>
      <c r="F105" s="212"/>
      <c r="G105" s="218"/>
      <c r="H105" s="215">
        <f t="shared" si="4"/>
        <v>0</v>
      </c>
      <c r="J105" s="212"/>
      <c r="K105" s="218"/>
      <c r="L105" s="215">
        <f t="shared" si="3"/>
        <v>0</v>
      </c>
    </row>
    <row r="106" spans="1:12">
      <c r="A106" s="71"/>
      <c r="B106" s="71"/>
      <c r="C106" s="71"/>
      <c r="D106" s="71"/>
      <c r="E106" s="71"/>
      <c r="F106" s="212"/>
      <c r="G106" s="218"/>
      <c r="H106" s="215">
        <f t="shared" si="4"/>
        <v>0</v>
      </c>
      <c r="J106" s="212"/>
      <c r="K106" s="218"/>
      <c r="L106" s="215">
        <f t="shared" si="3"/>
        <v>0</v>
      </c>
    </row>
    <row r="107" spans="1:12">
      <c r="A107" s="71"/>
      <c r="B107" s="71"/>
      <c r="C107" s="71"/>
      <c r="D107" s="71"/>
      <c r="E107" s="71"/>
      <c r="F107" s="212"/>
      <c r="G107" s="218"/>
      <c r="H107" s="215">
        <f t="shared" si="4"/>
        <v>0</v>
      </c>
      <c r="J107" s="212"/>
      <c r="K107" s="218"/>
      <c r="L107" s="215">
        <f t="shared" si="3"/>
        <v>0</v>
      </c>
    </row>
    <row r="108" spans="1:12">
      <c r="A108" s="71"/>
      <c r="B108" s="71"/>
      <c r="C108" s="71"/>
      <c r="D108" s="71"/>
      <c r="E108" s="71"/>
      <c r="F108" s="212"/>
      <c r="G108" s="218"/>
      <c r="H108" s="215">
        <f t="shared" si="4"/>
        <v>0</v>
      </c>
      <c r="J108" s="212"/>
      <c r="K108" s="218"/>
      <c r="L108" s="215">
        <f t="shared" si="3"/>
        <v>0</v>
      </c>
    </row>
    <row r="109" spans="1:12">
      <c r="A109" s="71"/>
      <c r="B109" s="71"/>
      <c r="C109" s="71"/>
      <c r="D109" s="71"/>
      <c r="E109" s="71"/>
      <c r="F109" s="211"/>
      <c r="G109" s="217"/>
      <c r="H109" s="214">
        <f t="shared" si="4"/>
        <v>0</v>
      </c>
      <c r="J109" s="211"/>
      <c r="K109" s="217"/>
      <c r="L109" s="214">
        <f t="shared" si="3"/>
        <v>0</v>
      </c>
    </row>
    <row r="110" spans="1:12">
      <c r="A110" s="71"/>
      <c r="B110" s="71"/>
      <c r="C110" s="71"/>
      <c r="D110" s="71"/>
      <c r="E110" s="71"/>
      <c r="F110" s="212"/>
      <c r="G110" s="218"/>
      <c r="H110" s="215">
        <f t="shared" si="4"/>
        <v>0</v>
      </c>
      <c r="J110" s="212"/>
      <c r="K110" s="218"/>
      <c r="L110" s="215">
        <f t="shared" si="3"/>
        <v>0</v>
      </c>
    </row>
    <row r="111" spans="1:12">
      <c r="A111" s="71"/>
      <c r="B111" s="71"/>
      <c r="C111" s="71"/>
      <c r="D111" s="71"/>
      <c r="E111" s="71"/>
      <c r="F111" s="212"/>
      <c r="G111" s="218"/>
      <c r="H111" s="215">
        <f t="shared" si="4"/>
        <v>0</v>
      </c>
      <c r="J111" s="212"/>
      <c r="K111" s="218"/>
      <c r="L111" s="215">
        <f t="shared" si="3"/>
        <v>0</v>
      </c>
    </row>
    <row r="112" spans="1:12">
      <c r="A112" s="71"/>
      <c r="B112" s="71"/>
      <c r="C112" s="71"/>
      <c r="D112" s="71"/>
      <c r="E112" s="71"/>
      <c r="F112" s="212"/>
      <c r="G112" s="218"/>
      <c r="H112" s="215">
        <f t="shared" si="4"/>
        <v>0</v>
      </c>
      <c r="J112" s="212"/>
      <c r="K112" s="218"/>
      <c r="L112" s="215">
        <f t="shared" si="3"/>
        <v>0</v>
      </c>
    </row>
    <row r="113" spans="1:12">
      <c r="A113" s="71"/>
      <c r="B113" s="71"/>
      <c r="C113" s="71"/>
      <c r="D113" s="71"/>
      <c r="E113" s="71"/>
      <c r="F113" s="212"/>
      <c r="G113" s="218"/>
      <c r="H113" s="215">
        <f t="shared" si="4"/>
        <v>0</v>
      </c>
      <c r="J113" s="212"/>
      <c r="K113" s="218"/>
      <c r="L113" s="215">
        <f t="shared" si="3"/>
        <v>0</v>
      </c>
    </row>
    <row r="114" spans="1:12">
      <c r="A114" s="71"/>
      <c r="B114" s="71"/>
      <c r="C114" s="71"/>
      <c r="D114" s="71"/>
      <c r="E114" s="71"/>
      <c r="F114" s="212"/>
      <c r="G114" s="218"/>
      <c r="H114" s="215">
        <f t="shared" si="4"/>
        <v>0</v>
      </c>
      <c r="J114" s="212"/>
      <c r="K114" s="218"/>
      <c r="L114" s="215">
        <f t="shared" si="3"/>
        <v>0</v>
      </c>
    </row>
    <row r="115" spans="1:12">
      <c r="A115" s="71"/>
      <c r="B115" s="71"/>
      <c r="C115" s="71"/>
      <c r="D115" s="71"/>
      <c r="E115" s="71"/>
      <c r="F115" s="212"/>
      <c r="G115" s="218"/>
      <c r="H115" s="215">
        <f t="shared" si="4"/>
        <v>0</v>
      </c>
      <c r="J115" s="212"/>
      <c r="K115" s="218"/>
      <c r="L115" s="215">
        <f t="shared" si="3"/>
        <v>0</v>
      </c>
    </row>
    <row r="116" spans="1:12">
      <c r="A116" s="71"/>
      <c r="B116" s="71"/>
      <c r="C116" s="71"/>
      <c r="D116" s="71"/>
      <c r="E116" s="71"/>
      <c r="F116" s="211"/>
      <c r="G116" s="217"/>
      <c r="H116" s="214">
        <f t="shared" si="4"/>
        <v>0</v>
      </c>
      <c r="J116" s="211"/>
      <c r="K116" s="217"/>
      <c r="L116" s="214">
        <f t="shared" si="3"/>
        <v>0</v>
      </c>
    </row>
    <row r="117" spans="1:12">
      <c r="A117" s="71"/>
      <c r="B117" s="71"/>
      <c r="C117" s="71"/>
      <c r="D117" s="71"/>
      <c r="E117" s="71"/>
      <c r="F117" s="212"/>
      <c r="G117" s="218"/>
      <c r="H117" s="215">
        <f t="shared" si="4"/>
        <v>0</v>
      </c>
      <c r="J117" s="212"/>
      <c r="K117" s="218"/>
      <c r="L117" s="215">
        <f t="shared" si="3"/>
        <v>0</v>
      </c>
    </row>
    <row r="118" spans="1:12">
      <c r="A118" s="71"/>
      <c r="B118" s="71"/>
      <c r="C118" s="71"/>
      <c r="D118" s="71"/>
      <c r="E118" s="71"/>
      <c r="F118" s="212"/>
      <c r="G118" s="218"/>
      <c r="H118" s="215">
        <f t="shared" si="4"/>
        <v>0</v>
      </c>
      <c r="J118" s="212"/>
      <c r="K118" s="218"/>
      <c r="L118" s="215">
        <f t="shared" si="3"/>
        <v>0</v>
      </c>
    </row>
    <row r="119" spans="1:12">
      <c r="A119" s="71"/>
      <c r="B119" s="71"/>
      <c r="C119" s="71"/>
      <c r="D119" s="71"/>
      <c r="E119" s="71"/>
      <c r="F119" s="212"/>
      <c r="G119" s="218"/>
      <c r="H119" s="215">
        <f t="shared" si="4"/>
        <v>0</v>
      </c>
      <c r="J119" s="212"/>
      <c r="K119" s="218"/>
      <c r="L119" s="215">
        <f t="shared" si="3"/>
        <v>0</v>
      </c>
    </row>
    <row r="120" spans="1:12">
      <c r="A120" s="71"/>
      <c r="B120" s="71"/>
      <c r="C120" s="71"/>
      <c r="D120" s="71"/>
      <c r="E120" s="71"/>
      <c r="F120" s="212"/>
      <c r="G120" s="218"/>
      <c r="H120" s="215">
        <f t="shared" si="4"/>
        <v>0</v>
      </c>
      <c r="J120" s="212"/>
      <c r="K120" s="218"/>
      <c r="L120" s="215">
        <f t="shared" si="3"/>
        <v>0</v>
      </c>
    </row>
    <row r="121" spans="1:12">
      <c r="A121" s="71"/>
      <c r="B121" s="71"/>
      <c r="C121" s="71"/>
      <c r="D121" s="71"/>
      <c r="E121" s="71"/>
      <c r="F121" s="212"/>
      <c r="G121" s="218"/>
      <c r="H121" s="215">
        <f t="shared" si="4"/>
        <v>0</v>
      </c>
      <c r="J121" s="212"/>
      <c r="K121" s="218"/>
      <c r="L121" s="215">
        <f t="shared" si="3"/>
        <v>0</v>
      </c>
    </row>
    <row r="122" spans="1:12">
      <c r="A122" s="71"/>
      <c r="B122" s="71"/>
      <c r="C122" s="71"/>
      <c r="D122" s="71"/>
      <c r="E122" s="71"/>
      <c r="F122" s="212"/>
      <c r="G122" s="218"/>
      <c r="H122" s="215">
        <f t="shared" si="4"/>
        <v>0</v>
      </c>
      <c r="J122" s="212"/>
      <c r="K122" s="218"/>
      <c r="L122" s="215">
        <f t="shared" si="3"/>
        <v>0</v>
      </c>
    </row>
    <row r="123" spans="1:12">
      <c r="A123" s="71"/>
      <c r="B123" s="71"/>
      <c r="C123" s="71"/>
      <c r="D123" s="71"/>
      <c r="E123" s="71"/>
      <c r="F123" s="211"/>
      <c r="G123" s="217"/>
      <c r="H123" s="214">
        <f t="shared" si="4"/>
        <v>0</v>
      </c>
      <c r="J123" s="211"/>
      <c r="K123" s="217"/>
      <c r="L123" s="214">
        <f t="shared" si="3"/>
        <v>0</v>
      </c>
    </row>
    <row r="124" spans="1:12">
      <c r="A124" s="71"/>
      <c r="B124" s="71"/>
      <c r="C124" s="71"/>
      <c r="D124" s="71"/>
      <c r="E124" s="71"/>
      <c r="F124" s="212"/>
      <c r="G124" s="218"/>
      <c r="H124" s="215">
        <f t="shared" si="4"/>
        <v>0</v>
      </c>
      <c r="J124" s="212"/>
      <c r="K124" s="218"/>
      <c r="L124" s="215">
        <f t="shared" si="3"/>
        <v>0</v>
      </c>
    </row>
    <row r="125" spans="1:12">
      <c r="A125" s="71"/>
      <c r="B125" s="71"/>
      <c r="C125" s="71"/>
      <c r="D125" s="71"/>
      <c r="E125" s="71"/>
      <c r="F125" s="212"/>
      <c r="G125" s="218"/>
      <c r="H125" s="215">
        <f t="shared" si="4"/>
        <v>0</v>
      </c>
      <c r="J125" s="212"/>
      <c r="K125" s="218"/>
      <c r="L125" s="215">
        <f t="shared" si="3"/>
        <v>0</v>
      </c>
    </row>
    <row r="126" spans="1:12">
      <c r="A126" s="71"/>
      <c r="B126" s="71"/>
      <c r="C126" s="71"/>
      <c r="D126" s="71"/>
      <c r="E126" s="71"/>
      <c r="F126" s="212"/>
      <c r="G126" s="218"/>
      <c r="H126" s="215">
        <f t="shared" si="4"/>
        <v>0</v>
      </c>
      <c r="J126" s="212"/>
      <c r="K126" s="218"/>
      <c r="L126" s="215">
        <f t="shared" si="3"/>
        <v>0</v>
      </c>
    </row>
    <row r="127" spans="1:12">
      <c r="A127" s="71"/>
      <c r="B127" s="71"/>
      <c r="C127" s="71"/>
      <c r="D127" s="71"/>
      <c r="E127" s="71"/>
      <c r="F127" s="212"/>
      <c r="G127" s="218"/>
      <c r="H127" s="215">
        <f t="shared" si="4"/>
        <v>0</v>
      </c>
      <c r="J127" s="212"/>
      <c r="K127" s="218"/>
      <c r="L127" s="215">
        <f t="shared" si="3"/>
        <v>0</v>
      </c>
    </row>
    <row r="128" spans="1:12">
      <c r="A128" s="71"/>
      <c r="B128" s="71"/>
      <c r="C128" s="71"/>
      <c r="D128" s="71"/>
      <c r="E128" s="71"/>
      <c r="F128" s="212"/>
      <c r="G128" s="218"/>
      <c r="H128" s="215">
        <f t="shared" si="4"/>
        <v>0</v>
      </c>
      <c r="J128" s="212"/>
      <c r="K128" s="218"/>
      <c r="L128" s="215">
        <f t="shared" si="3"/>
        <v>0</v>
      </c>
    </row>
    <row r="129" spans="1:12">
      <c r="A129" s="71"/>
      <c r="B129" s="71"/>
      <c r="C129" s="71"/>
      <c r="D129" s="71"/>
      <c r="E129" s="71"/>
      <c r="F129" s="212"/>
      <c r="G129" s="218"/>
      <c r="H129" s="215">
        <f t="shared" si="4"/>
        <v>0</v>
      </c>
      <c r="J129" s="212"/>
      <c r="K129" s="218"/>
      <c r="L129" s="215">
        <f t="shared" si="3"/>
        <v>0</v>
      </c>
    </row>
    <row r="130" spans="1:12">
      <c r="A130" s="71"/>
      <c r="B130" s="71"/>
      <c r="C130" s="71"/>
      <c r="D130" s="71"/>
      <c r="E130" s="71"/>
      <c r="F130" s="211"/>
      <c r="G130" s="217"/>
      <c r="H130" s="214">
        <f t="shared" si="4"/>
        <v>0</v>
      </c>
      <c r="J130" s="211"/>
      <c r="K130" s="217"/>
      <c r="L130" s="214">
        <f t="shared" si="3"/>
        <v>0</v>
      </c>
    </row>
    <row r="131" spans="1:12">
      <c r="A131" s="71"/>
      <c r="B131" s="71"/>
      <c r="C131" s="71"/>
      <c r="D131" s="71"/>
      <c r="E131" s="71"/>
      <c r="F131" s="212"/>
      <c r="G131" s="218"/>
      <c r="H131" s="215">
        <f t="shared" si="4"/>
        <v>0</v>
      </c>
      <c r="J131" s="212"/>
      <c r="K131" s="218"/>
      <c r="L131" s="215">
        <f t="shared" si="3"/>
        <v>0</v>
      </c>
    </row>
    <row r="132" spans="1:12">
      <c r="A132" s="71"/>
      <c r="B132" s="71"/>
      <c r="C132" s="71"/>
      <c r="D132" s="71"/>
      <c r="E132" s="71"/>
      <c r="F132" s="212"/>
      <c r="G132" s="218"/>
      <c r="H132" s="215">
        <f t="shared" si="4"/>
        <v>0</v>
      </c>
      <c r="J132" s="212"/>
      <c r="K132" s="218"/>
      <c r="L132" s="215">
        <f t="shared" si="3"/>
        <v>0</v>
      </c>
    </row>
    <row r="133" spans="1:12">
      <c r="A133" s="71"/>
      <c r="B133" s="71"/>
      <c r="C133" s="71"/>
      <c r="D133" s="71"/>
      <c r="E133" s="71"/>
      <c r="F133" s="212"/>
      <c r="G133" s="218"/>
      <c r="H133" s="215">
        <f t="shared" si="4"/>
        <v>0</v>
      </c>
      <c r="J133" s="212"/>
      <c r="K133" s="218"/>
      <c r="L133" s="215">
        <f t="shared" si="3"/>
        <v>0</v>
      </c>
    </row>
    <row r="134" spans="1:12">
      <c r="A134" s="71"/>
      <c r="B134" s="71"/>
      <c r="C134" s="71"/>
      <c r="D134" s="71"/>
      <c r="E134" s="71"/>
      <c r="F134" s="212"/>
      <c r="G134" s="218"/>
      <c r="H134" s="215">
        <f t="shared" si="4"/>
        <v>0</v>
      </c>
      <c r="J134" s="212"/>
      <c r="K134" s="218"/>
      <c r="L134" s="215">
        <f t="shared" si="3"/>
        <v>0</v>
      </c>
    </row>
    <row r="135" spans="1:12">
      <c r="A135" s="71"/>
      <c r="B135" s="71"/>
      <c r="C135" s="71"/>
      <c r="D135" s="71"/>
      <c r="E135" s="71"/>
      <c r="F135" s="212"/>
      <c r="G135" s="218"/>
      <c r="H135" s="215">
        <f t="shared" si="4"/>
        <v>0</v>
      </c>
      <c r="J135" s="212"/>
      <c r="K135" s="218"/>
      <c r="L135" s="215">
        <f t="shared" si="3"/>
        <v>0</v>
      </c>
    </row>
    <row r="136" spans="1:12">
      <c r="A136" s="71"/>
      <c r="B136" s="71"/>
      <c r="C136" s="71"/>
      <c r="D136" s="71"/>
      <c r="E136" s="71"/>
      <c r="F136" s="212"/>
      <c r="G136" s="218"/>
      <c r="H136" s="215">
        <f t="shared" si="4"/>
        <v>0</v>
      </c>
      <c r="J136" s="212"/>
      <c r="K136" s="218"/>
      <c r="L136" s="215">
        <f t="shared" si="3"/>
        <v>0</v>
      </c>
    </row>
    <row r="137" spans="1:12">
      <c r="A137" s="71"/>
      <c r="B137" s="71"/>
      <c r="C137" s="71"/>
      <c r="D137" s="71"/>
      <c r="E137" s="71"/>
      <c r="F137" s="211"/>
      <c r="G137" s="217"/>
      <c r="H137" s="214">
        <f t="shared" si="4"/>
        <v>0</v>
      </c>
      <c r="J137" s="211"/>
      <c r="K137" s="217"/>
      <c r="L137" s="214">
        <f t="shared" si="3"/>
        <v>0</v>
      </c>
    </row>
    <row r="138" spans="1:12">
      <c r="A138" s="71"/>
      <c r="B138" s="71"/>
      <c r="C138" s="71"/>
      <c r="D138" s="71"/>
      <c r="E138" s="71"/>
      <c r="F138" s="212"/>
      <c r="G138" s="218"/>
      <c r="H138" s="215">
        <f t="shared" si="4"/>
        <v>0</v>
      </c>
      <c r="J138" s="212"/>
      <c r="K138" s="218"/>
      <c r="L138" s="215">
        <f t="shared" si="3"/>
        <v>0</v>
      </c>
    </row>
    <row r="139" spans="1:12">
      <c r="A139" s="71"/>
      <c r="B139" s="71"/>
      <c r="C139" s="71"/>
      <c r="D139" s="71"/>
      <c r="E139" s="71"/>
      <c r="F139" s="212"/>
      <c r="G139" s="218"/>
      <c r="H139" s="215">
        <f t="shared" si="4"/>
        <v>0</v>
      </c>
      <c r="J139" s="212"/>
      <c r="K139" s="218"/>
      <c r="L139" s="215">
        <f t="shared" si="3"/>
        <v>0</v>
      </c>
    </row>
    <row r="140" spans="1:12">
      <c r="A140" s="71"/>
      <c r="B140" s="71"/>
      <c r="C140" s="71"/>
      <c r="D140" s="71"/>
      <c r="E140" s="71"/>
      <c r="F140" s="212"/>
      <c r="G140" s="218"/>
      <c r="H140" s="215">
        <f t="shared" si="4"/>
        <v>0</v>
      </c>
      <c r="J140" s="212"/>
      <c r="K140" s="218"/>
      <c r="L140" s="215">
        <f t="shared" ref="L140:L149" si="5">IF(J140*K140=0,0,J140*K140)</f>
        <v>0</v>
      </c>
    </row>
    <row r="141" spans="1:12">
      <c r="A141" s="71"/>
      <c r="B141" s="71"/>
      <c r="C141" s="71"/>
      <c r="D141" s="71"/>
      <c r="E141" s="71"/>
      <c r="F141" s="212"/>
      <c r="G141" s="218"/>
      <c r="H141" s="215">
        <f t="shared" si="4"/>
        <v>0</v>
      </c>
      <c r="J141" s="212"/>
      <c r="K141" s="218"/>
      <c r="L141" s="215">
        <f t="shared" si="5"/>
        <v>0</v>
      </c>
    </row>
    <row r="142" spans="1:12">
      <c r="A142" s="71"/>
      <c r="B142" s="71"/>
      <c r="C142" s="71"/>
      <c r="D142" s="71"/>
      <c r="E142" s="71"/>
      <c r="F142" s="212"/>
      <c r="G142" s="218"/>
      <c r="H142" s="215">
        <f t="shared" si="4"/>
        <v>0</v>
      </c>
      <c r="J142" s="212"/>
      <c r="K142" s="218"/>
      <c r="L142" s="215">
        <f t="shared" si="5"/>
        <v>0</v>
      </c>
    </row>
    <row r="143" spans="1:12">
      <c r="A143" s="71"/>
      <c r="B143" s="71"/>
      <c r="C143" s="71"/>
      <c r="D143" s="71"/>
      <c r="E143" s="71"/>
      <c r="F143" s="212"/>
      <c r="G143" s="218"/>
      <c r="H143" s="215">
        <f t="shared" si="4"/>
        <v>0</v>
      </c>
      <c r="J143" s="212"/>
      <c r="K143" s="218"/>
      <c r="L143" s="215">
        <f t="shared" si="5"/>
        <v>0</v>
      </c>
    </row>
    <row r="144" spans="1:12">
      <c r="A144" s="71"/>
      <c r="B144" s="71"/>
      <c r="C144" s="71"/>
      <c r="D144" s="71"/>
      <c r="E144" s="71"/>
      <c r="F144" s="211"/>
      <c r="G144" s="217"/>
      <c r="H144" s="214">
        <f t="shared" si="4"/>
        <v>0</v>
      </c>
      <c r="J144" s="211"/>
      <c r="K144" s="217"/>
      <c r="L144" s="214">
        <f t="shared" si="5"/>
        <v>0</v>
      </c>
    </row>
    <row r="145" spans="1:12">
      <c r="A145" s="71"/>
      <c r="B145" s="71"/>
      <c r="C145" s="71"/>
      <c r="D145" s="71"/>
      <c r="E145" s="71"/>
      <c r="F145" s="212"/>
      <c r="G145" s="218"/>
      <c r="H145" s="215">
        <f t="shared" si="4"/>
        <v>0</v>
      </c>
      <c r="J145" s="212"/>
      <c r="K145" s="218"/>
      <c r="L145" s="215">
        <f t="shared" si="5"/>
        <v>0</v>
      </c>
    </row>
    <row r="146" spans="1:12">
      <c r="A146" s="71"/>
      <c r="B146" s="71"/>
      <c r="C146" s="71"/>
      <c r="D146" s="71"/>
      <c r="E146" s="71"/>
      <c r="F146" s="212"/>
      <c r="G146" s="218"/>
      <c r="H146" s="215">
        <f t="shared" si="4"/>
        <v>0</v>
      </c>
      <c r="J146" s="212"/>
      <c r="K146" s="218"/>
      <c r="L146" s="215">
        <f t="shared" si="5"/>
        <v>0</v>
      </c>
    </row>
    <row r="147" spans="1:12">
      <c r="A147" s="71"/>
      <c r="B147" s="71"/>
      <c r="C147" s="71"/>
      <c r="D147" s="71"/>
      <c r="E147" s="71"/>
      <c r="F147" s="212"/>
      <c r="G147" s="218"/>
      <c r="H147" s="215">
        <f t="shared" si="4"/>
        <v>0</v>
      </c>
      <c r="J147" s="212"/>
      <c r="K147" s="218"/>
      <c r="L147" s="215">
        <f t="shared" si="5"/>
        <v>0</v>
      </c>
    </row>
    <row r="148" spans="1:12">
      <c r="A148" s="71"/>
      <c r="B148" s="71"/>
      <c r="C148" s="71"/>
      <c r="D148" s="71"/>
      <c r="E148" s="71"/>
      <c r="F148" s="212"/>
      <c r="G148" s="218"/>
      <c r="H148" s="215">
        <f t="shared" ref="H148:H149" si="6">IF(F148*G148=0,0,F148*G148)</f>
        <v>0</v>
      </c>
      <c r="J148" s="212"/>
      <c r="K148" s="218"/>
      <c r="L148" s="215">
        <f t="shared" si="5"/>
        <v>0</v>
      </c>
    </row>
    <row r="149" spans="1:12">
      <c r="A149" s="71"/>
      <c r="B149" s="71"/>
      <c r="C149" s="71"/>
      <c r="D149" s="71"/>
      <c r="E149" s="71"/>
      <c r="F149" s="212"/>
      <c r="G149" s="218"/>
      <c r="H149" s="215">
        <f t="shared" si="6"/>
        <v>0</v>
      </c>
      <c r="J149" s="212"/>
      <c r="K149" s="218"/>
      <c r="L149" s="215">
        <f t="shared" si="5"/>
        <v>0</v>
      </c>
    </row>
  </sheetData>
  <sheetProtection algorithmName="SHA-512" hashValue="TrvEhnU3nwlzE9oqn5HChvM1gUL4EgHOQWlGcH38kwQxFGSmREdWKsDtzZjR+NpYIQ02B+YTSWVYDv/zk4+yEQ==" saltValue="H2hMgvrCATr3eKNtRnpg+w==" spinCount="100000" sheet="1" objects="1" scenarios="1" sort="0" autoFilter="0" pivotTables="0"/>
  <autoFilter ref="A9:L83"/>
  <mergeCells count="5">
    <mergeCell ref="F4:H4"/>
    <mergeCell ref="A7:E7"/>
    <mergeCell ref="F7:H7"/>
    <mergeCell ref="J4:L4"/>
    <mergeCell ref="J7:L7"/>
  </mergeCells>
  <conditionalFormatting sqref="A11:G149 J11:K149">
    <cfRule type="expression" dxfId="59" priority="5">
      <formula>$A$1=TRUE</formula>
    </cfRule>
  </conditionalFormatting>
  <conditionalFormatting sqref="F11:L149">
    <cfRule type="cellIs" dxfId="58" priority="3" operator="lessThan">
      <formula>0</formula>
    </cfRule>
  </conditionalFormatting>
  <conditionalFormatting sqref="H11:H149 L11:L149">
    <cfRule type="cellIs" dxfId="57" priority="4" operator="equal">
      <formula>0</formula>
    </cfRule>
  </conditionalFormatting>
  <pageMargins left="0.19685039370078741" right="0.19685039370078741" top="0.19685039370078741" bottom="0.19685039370078741" header="0.19685039370078741" footer="0.19685039370078741"/>
  <pageSetup paperSize="9" scale="55" orientation="landscape" r:id="rId1"/>
  <ignoredErrors>
    <ignoredError sqref="H11:H70 M13:N13 M15:N15 M16:N17 M14:N14 M11:N11 M12:N12 M19:N19 M18:N18 M20:N20 M21:N23 M25:N25 M26:N27 M24:N24 M28:N70"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4D9"/>
  </sheetPr>
  <dimension ref="A1:L149"/>
  <sheetViews>
    <sheetView showGridLines="0" zoomScale="85" zoomScaleNormal="85" workbookViewId="0">
      <pane ySplit="10" topLeftCell="A11" activePane="bottomLeft" state="frozen"/>
      <selection activeCell="A2" sqref="A2"/>
      <selection pane="bottomLeft" activeCell="C10" sqref="C10"/>
    </sheetView>
  </sheetViews>
  <sheetFormatPr defaultColWidth="9.140625" defaultRowHeight="12.75"/>
  <cols>
    <col min="1" max="1" width="25.7109375" style="1" customWidth="1"/>
    <col min="2" max="2" width="41.85546875" style="1" customWidth="1"/>
    <col min="3" max="3" width="25.7109375" style="1" customWidth="1"/>
    <col min="4" max="4" width="25.7109375" style="1" hidden="1" customWidth="1"/>
    <col min="5" max="5" width="21.7109375" style="1" customWidth="1"/>
    <col min="6" max="7" width="9.28515625" style="1" customWidth="1"/>
    <col min="8" max="8" width="15.7109375" style="1" customWidth="1"/>
    <col min="9" max="9" width="0.85546875" style="1" customWidth="1"/>
    <col min="10" max="11" width="9.28515625" style="1" customWidth="1"/>
    <col min="12" max="12" width="15.7109375" style="1" customWidth="1"/>
    <col min="13" max="13" width="0.85546875" style="1" customWidth="1"/>
    <col min="14" max="16384" width="9.140625" style="1"/>
  </cols>
  <sheetData>
    <row r="1" spans="1:12">
      <c r="A1" s="3" t="b">
        <f>Voorblad!$B$52</f>
        <v>1</v>
      </c>
    </row>
    <row r="2" spans="1:12">
      <c r="B2" s="2" t="str">
        <f>'Samenvattend overzicht'!B3</f>
        <v>Projecttitel</v>
      </c>
      <c r="C2" s="17" t="str">
        <f>'Samenvattend overzicht'!C3</f>
        <v>Titel van het project</v>
      </c>
      <c r="D2" s="15"/>
      <c r="E2" s="15"/>
      <c r="F2" s="15"/>
      <c r="G2" s="7"/>
      <c r="H2" s="7"/>
      <c r="J2" s="15"/>
      <c r="K2" s="7"/>
      <c r="L2" s="7"/>
    </row>
    <row r="3" spans="1:12">
      <c r="B3" s="2" t="str">
        <f>'Samenvattend overzicht'!B4</f>
        <v>Aanvrager</v>
      </c>
      <c r="C3" s="17" t="str">
        <f>'Samenvattend overzicht'!C4</f>
        <v>Naam van de hogeschool</v>
      </c>
      <c r="D3" s="7"/>
      <c r="E3" s="7"/>
      <c r="F3" s="7"/>
      <c r="G3" s="7"/>
      <c r="H3" s="7"/>
      <c r="J3" s="7"/>
      <c r="K3" s="7"/>
      <c r="L3" s="7"/>
    </row>
    <row r="4" spans="1:12">
      <c r="A4" s="235" t="str">
        <f ca="1">MID(CELL("bestandsnaam",$A$1),FIND("]",CELL("bestandsnaam",$A$1))+1,31)</f>
        <v>Werkpakket 2</v>
      </c>
      <c r="B4" s="2"/>
      <c r="C4" s="17"/>
      <c r="D4" s="7"/>
      <c r="E4" s="7"/>
      <c r="F4" s="379"/>
      <c r="G4" s="379"/>
      <c r="H4" s="379"/>
      <c r="I4" s="224"/>
      <c r="J4" s="379"/>
      <c r="K4" s="379"/>
      <c r="L4" s="379"/>
    </row>
    <row r="5" spans="1:12" ht="12.75" hidden="1" customHeight="1">
      <c r="A5" s="8"/>
      <c r="B5" s="8"/>
      <c r="C5" s="9"/>
      <c r="D5" s="10"/>
      <c r="E5" s="10"/>
      <c r="G5" s="16" t="s">
        <v>20</v>
      </c>
      <c r="H5" s="223">
        <f>SUM(H11:H9998)</f>
        <v>0</v>
      </c>
      <c r="K5" s="16" t="s">
        <v>20</v>
      </c>
      <c r="L5" s="223">
        <f>SUM(L11:L9998)</f>
        <v>0</v>
      </c>
    </row>
    <row r="6" spans="1:12">
      <c r="A6" s="8"/>
      <c r="B6" s="8" t="str">
        <f>Voorblad!B4</f>
        <v>Begrotingsformat incl. voortgangs- en eindrapportage</v>
      </c>
      <c r="C6" s="9"/>
      <c r="D6" s="10"/>
      <c r="E6" s="10"/>
      <c r="F6" s="11"/>
      <c r="G6" s="9"/>
      <c r="H6" s="9"/>
      <c r="J6" s="11"/>
      <c r="K6" s="9"/>
      <c r="L6" s="9"/>
    </row>
    <row r="7" spans="1:12" s="46" customFormat="1">
      <c r="A7" s="380" t="s">
        <v>31</v>
      </c>
      <c r="B7" s="381"/>
      <c r="C7" s="381"/>
      <c r="D7" s="381"/>
      <c r="E7" s="381"/>
      <c r="F7" s="382" t="s">
        <v>2</v>
      </c>
      <c r="G7" s="380"/>
      <c r="H7" s="380"/>
      <c r="J7" s="383" t="s">
        <v>28</v>
      </c>
      <c r="K7" s="384"/>
      <c r="L7" s="384"/>
    </row>
    <row r="8" spans="1:12" s="46" customFormat="1">
      <c r="A8" s="47" t="s">
        <v>11</v>
      </c>
      <c r="B8" s="47" t="s">
        <v>12</v>
      </c>
      <c r="C8" s="48" t="s">
        <v>13</v>
      </c>
      <c r="D8" s="49" t="s">
        <v>14</v>
      </c>
      <c r="E8" s="49" t="s">
        <v>15</v>
      </c>
      <c r="F8" s="50" t="s">
        <v>16</v>
      </c>
      <c r="G8" s="168" t="s">
        <v>17</v>
      </c>
      <c r="H8" s="168" t="s">
        <v>22</v>
      </c>
      <c r="J8" s="50" t="s">
        <v>21</v>
      </c>
      <c r="K8" s="168" t="s">
        <v>130</v>
      </c>
      <c r="L8" s="168" t="s">
        <v>131</v>
      </c>
    </row>
    <row r="9" spans="1:12" s="46" customFormat="1" ht="13.5" thickBot="1">
      <c r="A9" s="179" t="s">
        <v>4</v>
      </c>
      <c r="B9" s="179" t="s">
        <v>5</v>
      </c>
      <c r="C9" s="180" t="s">
        <v>29</v>
      </c>
      <c r="D9" s="181" t="s">
        <v>6</v>
      </c>
      <c r="E9" s="181" t="s">
        <v>7</v>
      </c>
      <c r="F9" s="219" t="s">
        <v>8</v>
      </c>
      <c r="G9" s="180" t="s">
        <v>3</v>
      </c>
      <c r="H9" s="180" t="s">
        <v>27</v>
      </c>
      <c r="I9" s="175"/>
      <c r="J9" s="219" t="s">
        <v>8</v>
      </c>
      <c r="K9" s="180" t="s">
        <v>3</v>
      </c>
      <c r="L9" s="180" t="s">
        <v>27</v>
      </c>
    </row>
    <row r="10" spans="1:12" s="12" customFormat="1" ht="14.25" thickTop="1" thickBot="1">
      <c r="A10" s="182" t="s">
        <v>1</v>
      </c>
      <c r="B10" s="182" t="s">
        <v>1</v>
      </c>
      <c r="C10" s="182" t="s">
        <v>1</v>
      </c>
      <c r="D10" s="183"/>
      <c r="E10" s="182" t="s">
        <v>1</v>
      </c>
      <c r="F10" s="182" t="s">
        <v>1</v>
      </c>
      <c r="G10" s="176" t="s">
        <v>1</v>
      </c>
      <c r="H10" s="177">
        <f>SUM(H11:H9998)</f>
        <v>0</v>
      </c>
      <c r="I10" s="178"/>
      <c r="J10" s="182" t="s">
        <v>1</v>
      </c>
      <c r="K10" s="176" t="s">
        <v>1</v>
      </c>
      <c r="L10" s="177">
        <f>SUM(L11:L9998)</f>
        <v>0</v>
      </c>
    </row>
    <row r="11" spans="1:12" s="13" customFormat="1" ht="13.5" thickTop="1">
      <c r="A11" s="70"/>
      <c r="B11" s="70"/>
      <c r="C11" s="70"/>
      <c r="D11" s="70"/>
      <c r="E11" s="70"/>
      <c r="F11" s="211"/>
      <c r="G11" s="217"/>
      <c r="H11" s="214">
        <f>IF(F11*G11=0,0,F11*G11)</f>
        <v>0</v>
      </c>
      <c r="J11" s="211"/>
      <c r="K11" s="217"/>
      <c r="L11" s="214">
        <f>IF(J11*K11=0,0,J11*K11)</f>
        <v>0</v>
      </c>
    </row>
    <row r="12" spans="1:12">
      <c r="A12" s="71"/>
      <c r="B12" s="71"/>
      <c r="C12" s="71"/>
      <c r="D12" s="71"/>
      <c r="E12" s="71"/>
      <c r="F12" s="212"/>
      <c r="G12" s="218"/>
      <c r="H12" s="215">
        <f t="shared" ref="H12:H70" si="0">IF(F12*G12=0,0,F12*G12)</f>
        <v>0</v>
      </c>
      <c r="J12" s="212"/>
      <c r="K12" s="218"/>
      <c r="L12" s="215">
        <f t="shared" ref="L12:L70" si="1">IF(J12*K12=0,0,J12*K12)</f>
        <v>0</v>
      </c>
    </row>
    <row r="13" spans="1:12">
      <c r="A13" s="71"/>
      <c r="B13" s="71"/>
      <c r="C13" s="71"/>
      <c r="D13" s="71"/>
      <c r="E13" s="71"/>
      <c r="F13" s="212"/>
      <c r="G13" s="218"/>
      <c r="H13" s="215">
        <f t="shared" si="0"/>
        <v>0</v>
      </c>
      <c r="J13" s="212"/>
      <c r="K13" s="218"/>
      <c r="L13" s="215">
        <f t="shared" si="1"/>
        <v>0</v>
      </c>
    </row>
    <row r="14" spans="1:12">
      <c r="A14" s="71"/>
      <c r="B14" s="71"/>
      <c r="C14" s="71"/>
      <c r="D14" s="71"/>
      <c r="E14" s="71"/>
      <c r="F14" s="212"/>
      <c r="G14" s="218"/>
      <c r="H14" s="215">
        <f t="shared" si="0"/>
        <v>0</v>
      </c>
      <c r="J14" s="212"/>
      <c r="K14" s="218"/>
      <c r="L14" s="215">
        <f t="shared" si="1"/>
        <v>0</v>
      </c>
    </row>
    <row r="15" spans="1:12">
      <c r="A15" s="71"/>
      <c r="B15" s="71"/>
      <c r="C15" s="71"/>
      <c r="D15" s="71"/>
      <c r="E15" s="71"/>
      <c r="F15" s="212"/>
      <c r="G15" s="218"/>
      <c r="H15" s="215">
        <f t="shared" si="0"/>
        <v>0</v>
      </c>
      <c r="J15" s="212"/>
      <c r="K15" s="218"/>
      <c r="L15" s="215">
        <f t="shared" si="1"/>
        <v>0</v>
      </c>
    </row>
    <row r="16" spans="1:12">
      <c r="A16" s="71"/>
      <c r="B16" s="71"/>
      <c r="C16" s="71"/>
      <c r="D16" s="71"/>
      <c r="E16" s="71"/>
      <c r="F16" s="212"/>
      <c r="G16" s="218"/>
      <c r="H16" s="215">
        <f t="shared" si="0"/>
        <v>0</v>
      </c>
      <c r="J16" s="212"/>
      <c r="K16" s="218"/>
      <c r="L16" s="215">
        <f t="shared" si="1"/>
        <v>0</v>
      </c>
    </row>
    <row r="17" spans="1:12">
      <c r="A17" s="71"/>
      <c r="B17" s="71"/>
      <c r="C17" s="71"/>
      <c r="D17" s="71"/>
      <c r="E17" s="71"/>
      <c r="F17" s="212"/>
      <c r="G17" s="218"/>
      <c r="H17" s="215">
        <f t="shared" si="0"/>
        <v>0</v>
      </c>
      <c r="J17" s="212"/>
      <c r="K17" s="218"/>
      <c r="L17" s="215">
        <f t="shared" si="1"/>
        <v>0</v>
      </c>
    </row>
    <row r="18" spans="1:12">
      <c r="A18" s="71"/>
      <c r="B18" s="71"/>
      <c r="C18" s="71"/>
      <c r="D18" s="71"/>
      <c r="E18" s="71"/>
      <c r="F18" s="211"/>
      <c r="G18" s="217"/>
      <c r="H18" s="214">
        <f t="shared" si="0"/>
        <v>0</v>
      </c>
      <c r="J18" s="211"/>
      <c r="K18" s="217"/>
      <c r="L18" s="214">
        <f t="shared" si="1"/>
        <v>0</v>
      </c>
    </row>
    <row r="19" spans="1:12">
      <c r="A19" s="71"/>
      <c r="B19" s="71"/>
      <c r="C19" s="71"/>
      <c r="D19" s="71"/>
      <c r="E19" s="71"/>
      <c r="F19" s="212"/>
      <c r="G19" s="218"/>
      <c r="H19" s="215">
        <f t="shared" si="0"/>
        <v>0</v>
      </c>
      <c r="J19" s="212"/>
      <c r="K19" s="218"/>
      <c r="L19" s="215">
        <f t="shared" si="1"/>
        <v>0</v>
      </c>
    </row>
    <row r="20" spans="1:12">
      <c r="A20" s="71"/>
      <c r="B20" s="71"/>
      <c r="C20" s="71"/>
      <c r="D20" s="71"/>
      <c r="E20" s="71"/>
      <c r="F20" s="212"/>
      <c r="G20" s="218"/>
      <c r="H20" s="215">
        <f t="shared" si="0"/>
        <v>0</v>
      </c>
      <c r="J20" s="212"/>
      <c r="K20" s="218"/>
      <c r="L20" s="215">
        <f t="shared" si="1"/>
        <v>0</v>
      </c>
    </row>
    <row r="21" spans="1:12">
      <c r="A21" s="71"/>
      <c r="B21" s="71"/>
      <c r="C21" s="71"/>
      <c r="D21" s="71"/>
      <c r="E21" s="71"/>
      <c r="F21" s="212"/>
      <c r="G21" s="218"/>
      <c r="H21" s="215">
        <f t="shared" si="0"/>
        <v>0</v>
      </c>
      <c r="J21" s="212"/>
      <c r="K21" s="218"/>
      <c r="L21" s="215">
        <f t="shared" si="1"/>
        <v>0</v>
      </c>
    </row>
    <row r="22" spans="1:12">
      <c r="A22" s="71"/>
      <c r="B22" s="71"/>
      <c r="C22" s="71"/>
      <c r="D22" s="71"/>
      <c r="E22" s="71"/>
      <c r="F22" s="212"/>
      <c r="G22" s="218"/>
      <c r="H22" s="215">
        <f t="shared" si="0"/>
        <v>0</v>
      </c>
      <c r="J22" s="212"/>
      <c r="K22" s="218"/>
      <c r="L22" s="215">
        <f t="shared" si="1"/>
        <v>0</v>
      </c>
    </row>
    <row r="23" spans="1:12">
      <c r="A23" s="71"/>
      <c r="B23" s="71"/>
      <c r="C23" s="71"/>
      <c r="D23" s="71"/>
      <c r="E23" s="71"/>
      <c r="F23" s="212"/>
      <c r="G23" s="218"/>
      <c r="H23" s="215">
        <f t="shared" si="0"/>
        <v>0</v>
      </c>
      <c r="J23" s="212"/>
      <c r="K23" s="218"/>
      <c r="L23" s="215">
        <f t="shared" si="1"/>
        <v>0</v>
      </c>
    </row>
    <row r="24" spans="1:12">
      <c r="A24" s="71"/>
      <c r="B24" s="71"/>
      <c r="C24" s="71"/>
      <c r="D24" s="71"/>
      <c r="E24" s="71"/>
      <c r="F24" s="212"/>
      <c r="G24" s="218"/>
      <c r="H24" s="215">
        <f t="shared" si="0"/>
        <v>0</v>
      </c>
      <c r="J24" s="212"/>
      <c r="K24" s="218"/>
      <c r="L24" s="215">
        <f t="shared" si="1"/>
        <v>0</v>
      </c>
    </row>
    <row r="25" spans="1:12">
      <c r="A25" s="71"/>
      <c r="B25" s="71"/>
      <c r="C25" s="71"/>
      <c r="D25" s="71"/>
      <c r="E25" s="71"/>
      <c r="F25" s="211"/>
      <c r="G25" s="217"/>
      <c r="H25" s="214">
        <f t="shared" si="0"/>
        <v>0</v>
      </c>
      <c r="J25" s="211"/>
      <c r="K25" s="217"/>
      <c r="L25" s="214">
        <f t="shared" si="1"/>
        <v>0</v>
      </c>
    </row>
    <row r="26" spans="1:12">
      <c r="A26" s="71"/>
      <c r="B26" s="71"/>
      <c r="C26" s="71"/>
      <c r="D26" s="71"/>
      <c r="E26" s="71"/>
      <c r="F26" s="212"/>
      <c r="G26" s="218"/>
      <c r="H26" s="215">
        <f t="shared" si="0"/>
        <v>0</v>
      </c>
      <c r="J26" s="212"/>
      <c r="K26" s="218"/>
      <c r="L26" s="215">
        <f t="shared" si="1"/>
        <v>0</v>
      </c>
    </row>
    <row r="27" spans="1:12">
      <c r="A27" s="71"/>
      <c r="B27" s="71"/>
      <c r="C27" s="71"/>
      <c r="D27" s="71"/>
      <c r="E27" s="71"/>
      <c r="F27" s="212"/>
      <c r="G27" s="218"/>
      <c r="H27" s="215">
        <f t="shared" si="0"/>
        <v>0</v>
      </c>
      <c r="J27" s="212"/>
      <c r="K27" s="218"/>
      <c r="L27" s="215">
        <f t="shared" si="1"/>
        <v>0</v>
      </c>
    </row>
    <row r="28" spans="1:12">
      <c r="A28" s="71"/>
      <c r="B28" s="71"/>
      <c r="C28" s="71"/>
      <c r="D28" s="71"/>
      <c r="E28" s="71"/>
      <c r="F28" s="212"/>
      <c r="G28" s="218"/>
      <c r="H28" s="215">
        <f t="shared" si="0"/>
        <v>0</v>
      </c>
      <c r="J28" s="212"/>
      <c r="K28" s="218"/>
      <c r="L28" s="215">
        <f t="shared" si="1"/>
        <v>0</v>
      </c>
    </row>
    <row r="29" spans="1:12">
      <c r="A29" s="71"/>
      <c r="B29" s="71"/>
      <c r="C29" s="71"/>
      <c r="D29" s="71"/>
      <c r="E29" s="71"/>
      <c r="F29" s="212"/>
      <c r="G29" s="218"/>
      <c r="H29" s="215">
        <f t="shared" si="0"/>
        <v>0</v>
      </c>
      <c r="J29" s="212"/>
      <c r="K29" s="218"/>
      <c r="L29" s="215">
        <f t="shared" si="1"/>
        <v>0</v>
      </c>
    </row>
    <row r="30" spans="1:12">
      <c r="A30" s="71"/>
      <c r="B30" s="71"/>
      <c r="C30" s="71"/>
      <c r="D30" s="71"/>
      <c r="E30" s="71"/>
      <c r="F30" s="212"/>
      <c r="G30" s="218"/>
      <c r="H30" s="215">
        <f t="shared" si="0"/>
        <v>0</v>
      </c>
      <c r="J30" s="212"/>
      <c r="K30" s="218"/>
      <c r="L30" s="215">
        <f t="shared" si="1"/>
        <v>0</v>
      </c>
    </row>
    <row r="31" spans="1:12">
      <c r="A31" s="71"/>
      <c r="B31" s="71"/>
      <c r="C31" s="71"/>
      <c r="D31" s="71"/>
      <c r="E31" s="71"/>
      <c r="F31" s="212"/>
      <c r="G31" s="218"/>
      <c r="H31" s="215">
        <f t="shared" si="0"/>
        <v>0</v>
      </c>
      <c r="J31" s="212"/>
      <c r="K31" s="218"/>
      <c r="L31" s="215">
        <f t="shared" si="1"/>
        <v>0</v>
      </c>
    </row>
    <row r="32" spans="1:12">
      <c r="A32" s="71"/>
      <c r="B32" s="71"/>
      <c r="C32" s="71"/>
      <c r="D32" s="71"/>
      <c r="E32" s="71"/>
      <c r="F32" s="211"/>
      <c r="G32" s="217"/>
      <c r="H32" s="214">
        <f t="shared" si="0"/>
        <v>0</v>
      </c>
      <c r="J32" s="211"/>
      <c r="K32" s="217"/>
      <c r="L32" s="214">
        <f t="shared" si="1"/>
        <v>0</v>
      </c>
    </row>
    <row r="33" spans="1:12">
      <c r="A33" s="71"/>
      <c r="B33" s="71"/>
      <c r="C33" s="71"/>
      <c r="D33" s="71"/>
      <c r="E33" s="71"/>
      <c r="F33" s="212"/>
      <c r="G33" s="218"/>
      <c r="H33" s="215">
        <f t="shared" si="0"/>
        <v>0</v>
      </c>
      <c r="J33" s="212"/>
      <c r="K33" s="218"/>
      <c r="L33" s="215">
        <f t="shared" si="1"/>
        <v>0</v>
      </c>
    </row>
    <row r="34" spans="1:12">
      <c r="A34" s="71"/>
      <c r="B34" s="71"/>
      <c r="C34" s="71"/>
      <c r="D34" s="71"/>
      <c r="E34" s="71"/>
      <c r="F34" s="212"/>
      <c r="G34" s="218"/>
      <c r="H34" s="215">
        <f t="shared" si="0"/>
        <v>0</v>
      </c>
      <c r="J34" s="212"/>
      <c r="K34" s="218"/>
      <c r="L34" s="215">
        <f t="shared" si="1"/>
        <v>0</v>
      </c>
    </row>
    <row r="35" spans="1:12">
      <c r="A35" s="71"/>
      <c r="B35" s="71"/>
      <c r="C35" s="71"/>
      <c r="D35" s="71"/>
      <c r="E35" s="71"/>
      <c r="F35" s="212"/>
      <c r="G35" s="218"/>
      <c r="H35" s="215">
        <f t="shared" si="0"/>
        <v>0</v>
      </c>
      <c r="J35" s="212"/>
      <c r="K35" s="218"/>
      <c r="L35" s="215">
        <f t="shared" si="1"/>
        <v>0</v>
      </c>
    </row>
    <row r="36" spans="1:12">
      <c r="A36" s="71"/>
      <c r="B36" s="71"/>
      <c r="C36" s="71"/>
      <c r="D36" s="71"/>
      <c r="E36" s="71"/>
      <c r="F36" s="212"/>
      <c r="G36" s="218"/>
      <c r="H36" s="215">
        <f t="shared" si="0"/>
        <v>0</v>
      </c>
      <c r="J36" s="212"/>
      <c r="K36" s="218"/>
      <c r="L36" s="215">
        <f t="shared" si="1"/>
        <v>0</v>
      </c>
    </row>
    <row r="37" spans="1:12">
      <c r="A37" s="71"/>
      <c r="B37" s="71"/>
      <c r="C37" s="71"/>
      <c r="D37" s="71"/>
      <c r="E37" s="71"/>
      <c r="F37" s="212"/>
      <c r="G37" s="218"/>
      <c r="H37" s="215">
        <f t="shared" si="0"/>
        <v>0</v>
      </c>
      <c r="J37" s="212"/>
      <c r="K37" s="218"/>
      <c r="L37" s="215">
        <f t="shared" si="1"/>
        <v>0</v>
      </c>
    </row>
    <row r="38" spans="1:12">
      <c r="A38" s="71"/>
      <c r="B38" s="71"/>
      <c r="C38" s="71"/>
      <c r="D38" s="71"/>
      <c r="E38" s="71"/>
      <c r="F38" s="212"/>
      <c r="G38" s="218"/>
      <c r="H38" s="215">
        <f t="shared" si="0"/>
        <v>0</v>
      </c>
      <c r="J38" s="212"/>
      <c r="K38" s="218"/>
      <c r="L38" s="215">
        <f t="shared" si="1"/>
        <v>0</v>
      </c>
    </row>
    <row r="39" spans="1:12">
      <c r="A39" s="71"/>
      <c r="B39" s="71"/>
      <c r="C39" s="71"/>
      <c r="D39" s="71"/>
      <c r="E39" s="71"/>
      <c r="F39" s="211"/>
      <c r="G39" s="217"/>
      <c r="H39" s="214">
        <f t="shared" si="0"/>
        <v>0</v>
      </c>
      <c r="J39" s="211"/>
      <c r="K39" s="217"/>
      <c r="L39" s="214">
        <f t="shared" si="1"/>
        <v>0</v>
      </c>
    </row>
    <row r="40" spans="1:12">
      <c r="A40" s="71"/>
      <c r="B40" s="71"/>
      <c r="C40" s="71"/>
      <c r="D40" s="71"/>
      <c r="E40" s="71"/>
      <c r="F40" s="212"/>
      <c r="G40" s="218"/>
      <c r="H40" s="215">
        <f t="shared" si="0"/>
        <v>0</v>
      </c>
      <c r="J40" s="212"/>
      <c r="K40" s="218"/>
      <c r="L40" s="215">
        <f t="shared" si="1"/>
        <v>0</v>
      </c>
    </row>
    <row r="41" spans="1:12">
      <c r="A41" s="71"/>
      <c r="B41" s="71"/>
      <c r="C41" s="71"/>
      <c r="D41" s="71"/>
      <c r="E41" s="71"/>
      <c r="F41" s="212"/>
      <c r="G41" s="218"/>
      <c r="H41" s="215">
        <f t="shared" si="0"/>
        <v>0</v>
      </c>
      <c r="J41" s="212"/>
      <c r="K41" s="218"/>
      <c r="L41" s="215">
        <f t="shared" si="1"/>
        <v>0</v>
      </c>
    </row>
    <row r="42" spans="1:12">
      <c r="A42" s="71"/>
      <c r="B42" s="71"/>
      <c r="C42" s="71"/>
      <c r="D42" s="71"/>
      <c r="E42" s="71"/>
      <c r="F42" s="212"/>
      <c r="G42" s="218"/>
      <c r="H42" s="215">
        <f t="shared" si="0"/>
        <v>0</v>
      </c>
      <c r="J42" s="212"/>
      <c r="K42" s="218"/>
      <c r="L42" s="215">
        <f t="shared" si="1"/>
        <v>0</v>
      </c>
    </row>
    <row r="43" spans="1:12">
      <c r="A43" s="71"/>
      <c r="B43" s="71"/>
      <c r="C43" s="71"/>
      <c r="D43" s="71"/>
      <c r="E43" s="71"/>
      <c r="F43" s="212"/>
      <c r="G43" s="218"/>
      <c r="H43" s="215">
        <f t="shared" si="0"/>
        <v>0</v>
      </c>
      <c r="J43" s="212"/>
      <c r="K43" s="218"/>
      <c r="L43" s="215">
        <f t="shared" si="1"/>
        <v>0</v>
      </c>
    </row>
    <row r="44" spans="1:12">
      <c r="A44" s="71"/>
      <c r="B44" s="71"/>
      <c r="C44" s="71"/>
      <c r="D44" s="71"/>
      <c r="E44" s="71"/>
      <c r="F44" s="212"/>
      <c r="G44" s="218"/>
      <c r="H44" s="215">
        <f t="shared" si="0"/>
        <v>0</v>
      </c>
      <c r="J44" s="212"/>
      <c r="K44" s="218"/>
      <c r="L44" s="215">
        <f t="shared" si="1"/>
        <v>0</v>
      </c>
    </row>
    <row r="45" spans="1:12">
      <c r="A45" s="71"/>
      <c r="B45" s="71"/>
      <c r="C45" s="71"/>
      <c r="D45" s="71"/>
      <c r="E45" s="71"/>
      <c r="F45" s="212"/>
      <c r="G45" s="218"/>
      <c r="H45" s="215">
        <f t="shared" si="0"/>
        <v>0</v>
      </c>
      <c r="J45" s="212"/>
      <c r="K45" s="218"/>
      <c r="L45" s="215">
        <f t="shared" si="1"/>
        <v>0</v>
      </c>
    </row>
    <row r="46" spans="1:12">
      <c r="A46" s="71"/>
      <c r="B46" s="71"/>
      <c r="C46" s="71"/>
      <c r="D46" s="71"/>
      <c r="E46" s="71"/>
      <c r="F46" s="211"/>
      <c r="G46" s="217"/>
      <c r="H46" s="214">
        <f t="shared" si="0"/>
        <v>0</v>
      </c>
      <c r="J46" s="211"/>
      <c r="K46" s="217"/>
      <c r="L46" s="214">
        <f t="shared" si="1"/>
        <v>0</v>
      </c>
    </row>
    <row r="47" spans="1:12">
      <c r="A47" s="71"/>
      <c r="B47" s="71"/>
      <c r="C47" s="71"/>
      <c r="D47" s="71"/>
      <c r="E47" s="71"/>
      <c r="F47" s="212"/>
      <c r="G47" s="218"/>
      <c r="H47" s="215">
        <f t="shared" si="0"/>
        <v>0</v>
      </c>
      <c r="J47" s="212"/>
      <c r="K47" s="218"/>
      <c r="L47" s="215">
        <f t="shared" si="1"/>
        <v>0</v>
      </c>
    </row>
    <row r="48" spans="1:12">
      <c r="A48" s="71"/>
      <c r="B48" s="71"/>
      <c r="C48" s="71"/>
      <c r="D48" s="71"/>
      <c r="E48" s="71"/>
      <c r="F48" s="212"/>
      <c r="G48" s="218"/>
      <c r="H48" s="215">
        <f t="shared" si="0"/>
        <v>0</v>
      </c>
      <c r="J48" s="212"/>
      <c r="K48" s="218"/>
      <c r="L48" s="215">
        <f t="shared" si="1"/>
        <v>0</v>
      </c>
    </row>
    <row r="49" spans="1:12">
      <c r="A49" s="71"/>
      <c r="B49" s="71"/>
      <c r="C49" s="71"/>
      <c r="D49" s="71"/>
      <c r="E49" s="71"/>
      <c r="F49" s="212"/>
      <c r="G49" s="218"/>
      <c r="H49" s="215">
        <f t="shared" si="0"/>
        <v>0</v>
      </c>
      <c r="J49" s="212"/>
      <c r="K49" s="218"/>
      <c r="L49" s="215">
        <f t="shared" si="1"/>
        <v>0</v>
      </c>
    </row>
    <row r="50" spans="1:12">
      <c r="A50" s="71"/>
      <c r="B50" s="71"/>
      <c r="C50" s="71"/>
      <c r="D50" s="71"/>
      <c r="E50" s="71"/>
      <c r="F50" s="212"/>
      <c r="G50" s="218"/>
      <c r="H50" s="215">
        <f t="shared" si="0"/>
        <v>0</v>
      </c>
      <c r="J50" s="212"/>
      <c r="K50" s="218"/>
      <c r="L50" s="215">
        <f t="shared" si="1"/>
        <v>0</v>
      </c>
    </row>
    <row r="51" spans="1:12">
      <c r="A51" s="71"/>
      <c r="B51" s="71"/>
      <c r="C51" s="71"/>
      <c r="D51" s="71"/>
      <c r="E51" s="71"/>
      <c r="F51" s="212"/>
      <c r="G51" s="218"/>
      <c r="H51" s="215">
        <f t="shared" si="0"/>
        <v>0</v>
      </c>
      <c r="J51" s="212"/>
      <c r="K51" s="218"/>
      <c r="L51" s="215">
        <f t="shared" si="1"/>
        <v>0</v>
      </c>
    </row>
    <row r="52" spans="1:12">
      <c r="A52" s="71"/>
      <c r="B52" s="71"/>
      <c r="C52" s="71"/>
      <c r="D52" s="71"/>
      <c r="E52" s="71"/>
      <c r="F52" s="212"/>
      <c r="G52" s="218"/>
      <c r="H52" s="215">
        <f t="shared" si="0"/>
        <v>0</v>
      </c>
      <c r="J52" s="212"/>
      <c r="K52" s="218"/>
      <c r="L52" s="215">
        <f t="shared" si="1"/>
        <v>0</v>
      </c>
    </row>
    <row r="53" spans="1:12">
      <c r="A53" s="71"/>
      <c r="B53" s="71"/>
      <c r="C53" s="71"/>
      <c r="D53" s="71"/>
      <c r="E53" s="71"/>
      <c r="F53" s="211"/>
      <c r="G53" s="217"/>
      <c r="H53" s="214">
        <f t="shared" si="0"/>
        <v>0</v>
      </c>
      <c r="J53" s="211"/>
      <c r="K53" s="217"/>
      <c r="L53" s="214">
        <f t="shared" si="1"/>
        <v>0</v>
      </c>
    </row>
    <row r="54" spans="1:12">
      <c r="A54" s="71"/>
      <c r="B54" s="71"/>
      <c r="C54" s="71"/>
      <c r="D54" s="71"/>
      <c r="E54" s="71"/>
      <c r="F54" s="212"/>
      <c r="G54" s="218"/>
      <c r="H54" s="215">
        <f t="shared" si="0"/>
        <v>0</v>
      </c>
      <c r="J54" s="212"/>
      <c r="K54" s="218"/>
      <c r="L54" s="215">
        <f t="shared" si="1"/>
        <v>0</v>
      </c>
    </row>
    <row r="55" spans="1:12">
      <c r="A55" s="71"/>
      <c r="B55" s="71"/>
      <c r="C55" s="71"/>
      <c r="D55" s="71"/>
      <c r="E55" s="71"/>
      <c r="F55" s="212"/>
      <c r="G55" s="218"/>
      <c r="H55" s="215">
        <f t="shared" si="0"/>
        <v>0</v>
      </c>
      <c r="J55" s="212"/>
      <c r="K55" s="218"/>
      <c r="L55" s="215">
        <f t="shared" si="1"/>
        <v>0</v>
      </c>
    </row>
    <row r="56" spans="1:12">
      <c r="A56" s="71"/>
      <c r="B56" s="71"/>
      <c r="C56" s="71"/>
      <c r="D56" s="71"/>
      <c r="E56" s="71"/>
      <c r="F56" s="212"/>
      <c r="G56" s="218"/>
      <c r="H56" s="215">
        <f t="shared" si="0"/>
        <v>0</v>
      </c>
      <c r="J56" s="212"/>
      <c r="K56" s="218"/>
      <c r="L56" s="215">
        <f t="shared" si="1"/>
        <v>0</v>
      </c>
    </row>
    <row r="57" spans="1:12">
      <c r="A57" s="71"/>
      <c r="B57" s="71"/>
      <c r="C57" s="71"/>
      <c r="D57" s="71"/>
      <c r="E57" s="71"/>
      <c r="F57" s="212"/>
      <c r="G57" s="218"/>
      <c r="H57" s="215">
        <f t="shared" si="0"/>
        <v>0</v>
      </c>
      <c r="J57" s="212"/>
      <c r="K57" s="218"/>
      <c r="L57" s="215">
        <f t="shared" si="1"/>
        <v>0</v>
      </c>
    </row>
    <row r="58" spans="1:12">
      <c r="A58" s="71"/>
      <c r="B58" s="71"/>
      <c r="C58" s="71"/>
      <c r="D58" s="71"/>
      <c r="E58" s="71"/>
      <c r="F58" s="212"/>
      <c r="G58" s="218"/>
      <c r="H58" s="215">
        <f t="shared" si="0"/>
        <v>0</v>
      </c>
      <c r="J58" s="212"/>
      <c r="K58" s="218"/>
      <c r="L58" s="215">
        <f t="shared" si="1"/>
        <v>0</v>
      </c>
    </row>
    <row r="59" spans="1:12">
      <c r="A59" s="71"/>
      <c r="B59" s="71"/>
      <c r="C59" s="71"/>
      <c r="D59" s="71"/>
      <c r="E59" s="71"/>
      <c r="F59" s="212"/>
      <c r="G59" s="218"/>
      <c r="H59" s="215">
        <f t="shared" si="0"/>
        <v>0</v>
      </c>
      <c r="J59" s="212"/>
      <c r="K59" s="218"/>
      <c r="L59" s="215">
        <f t="shared" si="1"/>
        <v>0</v>
      </c>
    </row>
    <row r="60" spans="1:12">
      <c r="A60" s="71"/>
      <c r="B60" s="71"/>
      <c r="C60" s="71"/>
      <c r="D60" s="71"/>
      <c r="E60" s="71"/>
      <c r="F60" s="211"/>
      <c r="G60" s="217"/>
      <c r="H60" s="214">
        <f t="shared" si="0"/>
        <v>0</v>
      </c>
      <c r="J60" s="211"/>
      <c r="K60" s="217"/>
      <c r="L60" s="214">
        <f t="shared" si="1"/>
        <v>0</v>
      </c>
    </row>
    <row r="61" spans="1:12">
      <c r="A61" s="71"/>
      <c r="B61" s="71"/>
      <c r="C61" s="71"/>
      <c r="D61" s="71"/>
      <c r="E61" s="71"/>
      <c r="F61" s="212"/>
      <c r="G61" s="218"/>
      <c r="H61" s="215">
        <f t="shared" si="0"/>
        <v>0</v>
      </c>
      <c r="J61" s="212"/>
      <c r="K61" s="218"/>
      <c r="L61" s="215">
        <f t="shared" si="1"/>
        <v>0</v>
      </c>
    </row>
    <row r="62" spans="1:12">
      <c r="A62" s="71"/>
      <c r="B62" s="71"/>
      <c r="C62" s="71"/>
      <c r="D62" s="71"/>
      <c r="E62" s="71"/>
      <c r="F62" s="212"/>
      <c r="G62" s="218"/>
      <c r="H62" s="215">
        <f t="shared" si="0"/>
        <v>0</v>
      </c>
      <c r="J62" s="212"/>
      <c r="K62" s="218"/>
      <c r="L62" s="215">
        <f t="shared" si="1"/>
        <v>0</v>
      </c>
    </row>
    <row r="63" spans="1:12">
      <c r="A63" s="71"/>
      <c r="B63" s="71"/>
      <c r="C63" s="71"/>
      <c r="D63" s="71"/>
      <c r="E63" s="71"/>
      <c r="F63" s="212"/>
      <c r="G63" s="218"/>
      <c r="H63" s="215">
        <f t="shared" si="0"/>
        <v>0</v>
      </c>
      <c r="J63" s="212"/>
      <c r="K63" s="218"/>
      <c r="L63" s="215">
        <f t="shared" si="1"/>
        <v>0</v>
      </c>
    </row>
    <row r="64" spans="1:12">
      <c r="A64" s="71"/>
      <c r="B64" s="71"/>
      <c r="C64" s="71"/>
      <c r="D64" s="71"/>
      <c r="E64" s="71"/>
      <c r="F64" s="212"/>
      <c r="G64" s="218"/>
      <c r="H64" s="215">
        <f t="shared" si="0"/>
        <v>0</v>
      </c>
      <c r="J64" s="212"/>
      <c r="K64" s="218"/>
      <c r="L64" s="215">
        <f t="shared" si="1"/>
        <v>0</v>
      </c>
    </row>
    <row r="65" spans="1:12">
      <c r="A65" s="71"/>
      <c r="B65" s="71"/>
      <c r="C65" s="71"/>
      <c r="D65" s="71"/>
      <c r="E65" s="71"/>
      <c r="F65" s="212"/>
      <c r="G65" s="218"/>
      <c r="H65" s="215">
        <f t="shared" si="0"/>
        <v>0</v>
      </c>
      <c r="J65" s="212"/>
      <c r="K65" s="218"/>
      <c r="L65" s="215">
        <f t="shared" si="1"/>
        <v>0</v>
      </c>
    </row>
    <row r="66" spans="1:12">
      <c r="A66" s="71"/>
      <c r="B66" s="71"/>
      <c r="C66" s="71"/>
      <c r="D66" s="71"/>
      <c r="E66" s="71"/>
      <c r="F66" s="212"/>
      <c r="G66" s="218"/>
      <c r="H66" s="215">
        <f t="shared" si="0"/>
        <v>0</v>
      </c>
      <c r="J66" s="212"/>
      <c r="K66" s="218"/>
      <c r="L66" s="215">
        <f t="shared" si="1"/>
        <v>0</v>
      </c>
    </row>
    <row r="67" spans="1:12">
      <c r="A67" s="71"/>
      <c r="B67" s="71"/>
      <c r="C67" s="71"/>
      <c r="D67" s="71"/>
      <c r="E67" s="71"/>
      <c r="F67" s="211"/>
      <c r="G67" s="217"/>
      <c r="H67" s="214">
        <f t="shared" si="0"/>
        <v>0</v>
      </c>
      <c r="J67" s="211"/>
      <c r="K67" s="217"/>
      <c r="L67" s="214">
        <f t="shared" si="1"/>
        <v>0</v>
      </c>
    </row>
    <row r="68" spans="1:12">
      <c r="A68" s="71"/>
      <c r="B68" s="71"/>
      <c r="C68" s="71"/>
      <c r="D68" s="71"/>
      <c r="E68" s="71"/>
      <c r="F68" s="212"/>
      <c r="G68" s="218"/>
      <c r="H68" s="215">
        <f t="shared" si="0"/>
        <v>0</v>
      </c>
      <c r="J68" s="212"/>
      <c r="K68" s="218"/>
      <c r="L68" s="215">
        <f t="shared" si="1"/>
        <v>0</v>
      </c>
    </row>
    <row r="69" spans="1:12">
      <c r="A69" s="71"/>
      <c r="B69" s="71"/>
      <c r="C69" s="71"/>
      <c r="D69" s="71"/>
      <c r="E69" s="71"/>
      <c r="F69" s="212"/>
      <c r="G69" s="218"/>
      <c r="H69" s="215">
        <f t="shared" si="0"/>
        <v>0</v>
      </c>
      <c r="J69" s="212"/>
      <c r="K69" s="218"/>
      <c r="L69" s="215">
        <f t="shared" si="1"/>
        <v>0</v>
      </c>
    </row>
    <row r="70" spans="1:12">
      <c r="A70" s="71"/>
      <c r="B70" s="71"/>
      <c r="C70" s="71"/>
      <c r="D70" s="71"/>
      <c r="E70" s="71"/>
      <c r="F70" s="212"/>
      <c r="G70" s="218"/>
      <c r="H70" s="215">
        <f t="shared" si="0"/>
        <v>0</v>
      </c>
      <c r="J70" s="212"/>
      <c r="K70" s="218"/>
      <c r="L70" s="215">
        <f t="shared" si="1"/>
        <v>0</v>
      </c>
    </row>
    <row r="71" spans="1:12">
      <c r="A71" s="71"/>
      <c r="B71" s="71"/>
      <c r="C71" s="71"/>
      <c r="D71" s="71"/>
      <c r="E71" s="71"/>
      <c r="F71" s="212"/>
      <c r="G71" s="218"/>
      <c r="H71" s="215">
        <f t="shared" ref="H71:H83" si="2">IF(F71*G71=0,0,F71*G71)</f>
        <v>0</v>
      </c>
      <c r="J71" s="212"/>
      <c r="K71" s="218"/>
      <c r="L71" s="215">
        <f t="shared" ref="L71:L83" si="3">IF(J71*K71=0,0,J71*K71)</f>
        <v>0</v>
      </c>
    </row>
    <row r="72" spans="1:12">
      <c r="A72" s="71"/>
      <c r="B72" s="71"/>
      <c r="C72" s="71"/>
      <c r="D72" s="71"/>
      <c r="E72" s="71"/>
      <c r="F72" s="212"/>
      <c r="G72" s="218"/>
      <c r="H72" s="215">
        <f t="shared" si="2"/>
        <v>0</v>
      </c>
      <c r="J72" s="212"/>
      <c r="K72" s="218"/>
      <c r="L72" s="215">
        <f t="shared" si="3"/>
        <v>0</v>
      </c>
    </row>
    <row r="73" spans="1:12">
      <c r="A73" s="71"/>
      <c r="B73" s="71"/>
      <c r="C73" s="71"/>
      <c r="D73" s="71"/>
      <c r="E73" s="71"/>
      <c r="F73" s="212"/>
      <c r="G73" s="218"/>
      <c r="H73" s="215">
        <f t="shared" si="2"/>
        <v>0</v>
      </c>
      <c r="J73" s="212"/>
      <c r="K73" s="218"/>
      <c r="L73" s="215">
        <f t="shared" si="3"/>
        <v>0</v>
      </c>
    </row>
    <row r="74" spans="1:12">
      <c r="A74" s="71"/>
      <c r="B74" s="71"/>
      <c r="C74" s="71"/>
      <c r="D74" s="71"/>
      <c r="E74" s="71"/>
      <c r="F74" s="211"/>
      <c r="G74" s="217"/>
      <c r="H74" s="214">
        <f t="shared" si="2"/>
        <v>0</v>
      </c>
      <c r="J74" s="211"/>
      <c r="K74" s="217"/>
      <c r="L74" s="214">
        <f t="shared" si="3"/>
        <v>0</v>
      </c>
    </row>
    <row r="75" spans="1:12">
      <c r="A75" s="71"/>
      <c r="B75" s="71"/>
      <c r="C75" s="71"/>
      <c r="D75" s="71"/>
      <c r="E75" s="71"/>
      <c r="F75" s="212"/>
      <c r="G75" s="218"/>
      <c r="H75" s="215">
        <f t="shared" si="2"/>
        <v>0</v>
      </c>
      <c r="J75" s="212"/>
      <c r="K75" s="218"/>
      <c r="L75" s="215">
        <f t="shared" si="3"/>
        <v>0</v>
      </c>
    </row>
    <row r="76" spans="1:12">
      <c r="A76" s="71"/>
      <c r="B76" s="71"/>
      <c r="C76" s="71"/>
      <c r="D76" s="71"/>
      <c r="E76" s="71"/>
      <c r="F76" s="212"/>
      <c r="G76" s="218"/>
      <c r="H76" s="215">
        <f t="shared" si="2"/>
        <v>0</v>
      </c>
      <c r="J76" s="212"/>
      <c r="K76" s="218"/>
      <c r="L76" s="215">
        <f t="shared" si="3"/>
        <v>0</v>
      </c>
    </row>
    <row r="77" spans="1:12">
      <c r="A77" s="71"/>
      <c r="B77" s="71"/>
      <c r="C77" s="71"/>
      <c r="D77" s="71"/>
      <c r="E77" s="71"/>
      <c r="F77" s="212"/>
      <c r="G77" s="218"/>
      <c r="H77" s="215">
        <f t="shared" si="2"/>
        <v>0</v>
      </c>
      <c r="J77" s="212"/>
      <c r="K77" s="218"/>
      <c r="L77" s="215">
        <f t="shared" si="3"/>
        <v>0</v>
      </c>
    </row>
    <row r="78" spans="1:12">
      <c r="A78" s="71"/>
      <c r="B78" s="71"/>
      <c r="C78" s="71"/>
      <c r="D78" s="71"/>
      <c r="E78" s="71"/>
      <c r="F78" s="212"/>
      <c r="G78" s="218"/>
      <c r="H78" s="215">
        <f t="shared" si="2"/>
        <v>0</v>
      </c>
      <c r="J78" s="212"/>
      <c r="K78" s="218"/>
      <c r="L78" s="215">
        <f t="shared" si="3"/>
        <v>0</v>
      </c>
    </row>
    <row r="79" spans="1:12">
      <c r="A79" s="71"/>
      <c r="B79" s="71"/>
      <c r="C79" s="71"/>
      <c r="D79" s="71"/>
      <c r="E79" s="71"/>
      <c r="F79" s="212"/>
      <c r="G79" s="218"/>
      <c r="H79" s="215">
        <f t="shared" si="2"/>
        <v>0</v>
      </c>
      <c r="J79" s="212"/>
      <c r="K79" s="218"/>
      <c r="L79" s="215">
        <f t="shared" si="3"/>
        <v>0</v>
      </c>
    </row>
    <row r="80" spans="1:12">
      <c r="A80" s="71"/>
      <c r="B80" s="71"/>
      <c r="C80" s="71"/>
      <c r="D80" s="71"/>
      <c r="E80" s="71"/>
      <c r="F80" s="212"/>
      <c r="G80" s="218"/>
      <c r="H80" s="215">
        <f t="shared" si="2"/>
        <v>0</v>
      </c>
      <c r="J80" s="212"/>
      <c r="K80" s="218"/>
      <c r="L80" s="215">
        <f t="shared" si="3"/>
        <v>0</v>
      </c>
    </row>
    <row r="81" spans="1:12">
      <c r="A81" s="71"/>
      <c r="B81" s="71"/>
      <c r="C81" s="71"/>
      <c r="D81" s="71"/>
      <c r="E81" s="71"/>
      <c r="F81" s="211"/>
      <c r="G81" s="217"/>
      <c r="H81" s="214">
        <f t="shared" si="2"/>
        <v>0</v>
      </c>
      <c r="J81" s="211"/>
      <c r="K81" s="217"/>
      <c r="L81" s="214">
        <f t="shared" si="3"/>
        <v>0</v>
      </c>
    </row>
    <row r="82" spans="1:12">
      <c r="A82" s="71"/>
      <c r="B82" s="71"/>
      <c r="C82" s="71"/>
      <c r="D82" s="71"/>
      <c r="E82" s="71"/>
      <c r="F82" s="212"/>
      <c r="G82" s="218"/>
      <c r="H82" s="215">
        <f t="shared" si="2"/>
        <v>0</v>
      </c>
      <c r="J82" s="212"/>
      <c r="K82" s="218"/>
      <c r="L82" s="215">
        <f t="shared" si="3"/>
        <v>0</v>
      </c>
    </row>
    <row r="83" spans="1:12">
      <c r="A83" s="71"/>
      <c r="B83" s="71"/>
      <c r="C83" s="71"/>
      <c r="D83" s="71"/>
      <c r="E83" s="71"/>
      <c r="F83" s="212"/>
      <c r="G83" s="218"/>
      <c r="H83" s="215">
        <f t="shared" si="2"/>
        <v>0</v>
      </c>
      <c r="J83" s="212"/>
      <c r="K83" s="218"/>
      <c r="L83" s="215">
        <f t="shared" si="3"/>
        <v>0</v>
      </c>
    </row>
    <row r="84" spans="1:12">
      <c r="A84" s="71"/>
      <c r="B84" s="71"/>
      <c r="C84" s="71"/>
      <c r="D84" s="71"/>
      <c r="E84" s="71"/>
      <c r="F84" s="212"/>
      <c r="G84" s="218"/>
      <c r="H84" s="215">
        <f t="shared" ref="H84:H147" si="4">IF(F84*G84=0,0,F84*G84)</f>
        <v>0</v>
      </c>
      <c r="J84" s="212"/>
      <c r="K84" s="218"/>
      <c r="L84" s="215">
        <f t="shared" ref="L84:L147" si="5">IF(J84*K84=0,0,J84*K84)</f>
        <v>0</v>
      </c>
    </row>
    <row r="85" spans="1:12">
      <c r="A85" s="71"/>
      <c r="B85" s="71"/>
      <c r="C85" s="71"/>
      <c r="D85" s="71"/>
      <c r="E85" s="71"/>
      <c r="F85" s="212"/>
      <c r="G85" s="218"/>
      <c r="H85" s="215">
        <f t="shared" si="4"/>
        <v>0</v>
      </c>
      <c r="J85" s="212"/>
      <c r="K85" s="218"/>
      <c r="L85" s="215">
        <f t="shared" si="5"/>
        <v>0</v>
      </c>
    </row>
    <row r="86" spans="1:12">
      <c r="A86" s="71"/>
      <c r="B86" s="71"/>
      <c r="C86" s="71"/>
      <c r="D86" s="71"/>
      <c r="E86" s="71"/>
      <c r="F86" s="212"/>
      <c r="G86" s="218"/>
      <c r="H86" s="215">
        <f t="shared" si="4"/>
        <v>0</v>
      </c>
      <c r="J86" s="212"/>
      <c r="K86" s="218"/>
      <c r="L86" s="215">
        <f t="shared" si="5"/>
        <v>0</v>
      </c>
    </row>
    <row r="87" spans="1:12">
      <c r="A87" s="71"/>
      <c r="B87" s="71"/>
      <c r="C87" s="71"/>
      <c r="D87" s="71"/>
      <c r="E87" s="71"/>
      <c r="F87" s="212"/>
      <c r="G87" s="218"/>
      <c r="H87" s="215">
        <f t="shared" si="4"/>
        <v>0</v>
      </c>
      <c r="J87" s="212"/>
      <c r="K87" s="218"/>
      <c r="L87" s="215">
        <f t="shared" si="5"/>
        <v>0</v>
      </c>
    </row>
    <row r="88" spans="1:12">
      <c r="A88" s="71"/>
      <c r="B88" s="71"/>
      <c r="C88" s="71"/>
      <c r="D88" s="71"/>
      <c r="E88" s="71"/>
      <c r="F88" s="211"/>
      <c r="G88" s="217"/>
      <c r="H88" s="214">
        <f t="shared" si="4"/>
        <v>0</v>
      </c>
      <c r="J88" s="211"/>
      <c r="K88" s="217"/>
      <c r="L88" s="214">
        <f t="shared" si="5"/>
        <v>0</v>
      </c>
    </row>
    <row r="89" spans="1:12">
      <c r="A89" s="71"/>
      <c r="B89" s="71"/>
      <c r="C89" s="71"/>
      <c r="D89" s="71"/>
      <c r="E89" s="71"/>
      <c r="F89" s="212"/>
      <c r="G89" s="218"/>
      <c r="H89" s="215">
        <f t="shared" si="4"/>
        <v>0</v>
      </c>
      <c r="J89" s="212"/>
      <c r="K89" s="218"/>
      <c r="L89" s="215">
        <f t="shared" si="5"/>
        <v>0</v>
      </c>
    </row>
    <row r="90" spans="1:12">
      <c r="A90" s="71"/>
      <c r="B90" s="71"/>
      <c r="C90" s="71"/>
      <c r="D90" s="71"/>
      <c r="E90" s="71"/>
      <c r="F90" s="212"/>
      <c r="G90" s="218"/>
      <c r="H90" s="215">
        <f t="shared" si="4"/>
        <v>0</v>
      </c>
      <c r="J90" s="212"/>
      <c r="K90" s="218"/>
      <c r="L90" s="215">
        <f t="shared" si="5"/>
        <v>0</v>
      </c>
    </row>
    <row r="91" spans="1:12">
      <c r="A91" s="71"/>
      <c r="B91" s="71"/>
      <c r="C91" s="71"/>
      <c r="D91" s="71"/>
      <c r="E91" s="71"/>
      <c r="F91" s="212"/>
      <c r="G91" s="218"/>
      <c r="H91" s="215">
        <f t="shared" si="4"/>
        <v>0</v>
      </c>
      <c r="J91" s="212"/>
      <c r="K91" s="218"/>
      <c r="L91" s="215">
        <f t="shared" si="5"/>
        <v>0</v>
      </c>
    </row>
    <row r="92" spans="1:12">
      <c r="A92" s="71"/>
      <c r="B92" s="71"/>
      <c r="C92" s="71"/>
      <c r="D92" s="71"/>
      <c r="E92" s="71"/>
      <c r="F92" s="212"/>
      <c r="G92" s="218"/>
      <c r="H92" s="215">
        <f t="shared" si="4"/>
        <v>0</v>
      </c>
      <c r="J92" s="212"/>
      <c r="K92" s="218"/>
      <c r="L92" s="215">
        <f t="shared" si="5"/>
        <v>0</v>
      </c>
    </row>
    <row r="93" spans="1:12">
      <c r="A93" s="71"/>
      <c r="B93" s="71"/>
      <c r="C93" s="71"/>
      <c r="D93" s="71"/>
      <c r="E93" s="71"/>
      <c r="F93" s="212"/>
      <c r="G93" s="218"/>
      <c r="H93" s="215">
        <f t="shared" si="4"/>
        <v>0</v>
      </c>
      <c r="J93" s="212"/>
      <c r="K93" s="218"/>
      <c r="L93" s="215">
        <f t="shared" si="5"/>
        <v>0</v>
      </c>
    </row>
    <row r="94" spans="1:12">
      <c r="A94" s="71"/>
      <c r="B94" s="71"/>
      <c r="C94" s="71"/>
      <c r="D94" s="71"/>
      <c r="E94" s="71"/>
      <c r="F94" s="212"/>
      <c r="G94" s="218"/>
      <c r="H94" s="215">
        <f t="shared" si="4"/>
        <v>0</v>
      </c>
      <c r="J94" s="212"/>
      <c r="K94" s="218"/>
      <c r="L94" s="215">
        <f t="shared" si="5"/>
        <v>0</v>
      </c>
    </row>
    <row r="95" spans="1:12">
      <c r="A95" s="71"/>
      <c r="B95" s="71"/>
      <c r="C95" s="71"/>
      <c r="D95" s="71"/>
      <c r="E95" s="71"/>
      <c r="F95" s="211"/>
      <c r="G95" s="217"/>
      <c r="H95" s="214">
        <f t="shared" si="4"/>
        <v>0</v>
      </c>
      <c r="J95" s="211"/>
      <c r="K95" s="217"/>
      <c r="L95" s="214">
        <f t="shared" si="5"/>
        <v>0</v>
      </c>
    </row>
    <row r="96" spans="1:12">
      <c r="A96" s="71"/>
      <c r="B96" s="71"/>
      <c r="C96" s="71"/>
      <c r="D96" s="71"/>
      <c r="E96" s="71"/>
      <c r="F96" s="212"/>
      <c r="G96" s="218"/>
      <c r="H96" s="215">
        <f t="shared" si="4"/>
        <v>0</v>
      </c>
      <c r="J96" s="212"/>
      <c r="K96" s="218"/>
      <c r="L96" s="215">
        <f t="shared" si="5"/>
        <v>0</v>
      </c>
    </row>
    <row r="97" spans="1:12">
      <c r="A97" s="71"/>
      <c r="B97" s="71"/>
      <c r="C97" s="71"/>
      <c r="D97" s="71"/>
      <c r="E97" s="71"/>
      <c r="F97" s="212"/>
      <c r="G97" s="218"/>
      <c r="H97" s="215">
        <f t="shared" si="4"/>
        <v>0</v>
      </c>
      <c r="J97" s="212"/>
      <c r="K97" s="218"/>
      <c r="L97" s="215">
        <f t="shared" si="5"/>
        <v>0</v>
      </c>
    </row>
    <row r="98" spans="1:12">
      <c r="A98" s="71"/>
      <c r="B98" s="71"/>
      <c r="C98" s="71"/>
      <c r="D98" s="71"/>
      <c r="E98" s="71"/>
      <c r="F98" s="212"/>
      <c r="G98" s="218"/>
      <c r="H98" s="215">
        <f t="shared" si="4"/>
        <v>0</v>
      </c>
      <c r="J98" s="212"/>
      <c r="K98" s="218"/>
      <c r="L98" s="215">
        <f t="shared" si="5"/>
        <v>0</v>
      </c>
    </row>
    <row r="99" spans="1:12">
      <c r="A99" s="71"/>
      <c r="B99" s="71"/>
      <c r="C99" s="71"/>
      <c r="D99" s="71"/>
      <c r="E99" s="71"/>
      <c r="F99" s="212"/>
      <c r="G99" s="218"/>
      <c r="H99" s="215">
        <f t="shared" si="4"/>
        <v>0</v>
      </c>
      <c r="J99" s="212"/>
      <c r="K99" s="218"/>
      <c r="L99" s="215">
        <f t="shared" si="5"/>
        <v>0</v>
      </c>
    </row>
    <row r="100" spans="1:12">
      <c r="A100" s="71"/>
      <c r="B100" s="71"/>
      <c r="C100" s="71"/>
      <c r="D100" s="71"/>
      <c r="E100" s="71"/>
      <c r="F100" s="212"/>
      <c r="G100" s="218"/>
      <c r="H100" s="215">
        <f t="shared" si="4"/>
        <v>0</v>
      </c>
      <c r="J100" s="212"/>
      <c r="K100" s="218"/>
      <c r="L100" s="215">
        <f t="shared" si="5"/>
        <v>0</v>
      </c>
    </row>
    <row r="101" spans="1:12">
      <c r="A101" s="71"/>
      <c r="B101" s="71"/>
      <c r="C101" s="71"/>
      <c r="D101" s="71"/>
      <c r="E101" s="71"/>
      <c r="F101" s="212"/>
      <c r="G101" s="218"/>
      <c r="H101" s="215">
        <f t="shared" si="4"/>
        <v>0</v>
      </c>
      <c r="J101" s="212"/>
      <c r="K101" s="218"/>
      <c r="L101" s="215">
        <f t="shared" si="5"/>
        <v>0</v>
      </c>
    </row>
    <row r="102" spans="1:12">
      <c r="A102" s="71"/>
      <c r="B102" s="71"/>
      <c r="C102" s="71"/>
      <c r="D102" s="71"/>
      <c r="E102" s="71"/>
      <c r="F102" s="211"/>
      <c r="G102" s="217"/>
      <c r="H102" s="214">
        <f t="shared" si="4"/>
        <v>0</v>
      </c>
      <c r="J102" s="211"/>
      <c r="K102" s="217"/>
      <c r="L102" s="214">
        <f t="shared" si="5"/>
        <v>0</v>
      </c>
    </row>
    <row r="103" spans="1:12">
      <c r="A103" s="71"/>
      <c r="B103" s="71"/>
      <c r="C103" s="71"/>
      <c r="D103" s="71"/>
      <c r="E103" s="71"/>
      <c r="F103" s="212"/>
      <c r="G103" s="218"/>
      <c r="H103" s="215">
        <f t="shared" si="4"/>
        <v>0</v>
      </c>
      <c r="J103" s="212"/>
      <c r="K103" s="218"/>
      <c r="L103" s="215">
        <f t="shared" si="5"/>
        <v>0</v>
      </c>
    </row>
    <row r="104" spans="1:12">
      <c r="A104" s="71"/>
      <c r="B104" s="71"/>
      <c r="C104" s="71"/>
      <c r="D104" s="71"/>
      <c r="E104" s="71"/>
      <c r="F104" s="212"/>
      <c r="G104" s="218"/>
      <c r="H104" s="215">
        <f t="shared" si="4"/>
        <v>0</v>
      </c>
      <c r="J104" s="212"/>
      <c r="K104" s="218"/>
      <c r="L104" s="215">
        <f t="shared" si="5"/>
        <v>0</v>
      </c>
    </row>
    <row r="105" spans="1:12">
      <c r="A105" s="71"/>
      <c r="B105" s="71"/>
      <c r="C105" s="71"/>
      <c r="D105" s="71"/>
      <c r="E105" s="71"/>
      <c r="F105" s="212"/>
      <c r="G105" s="218"/>
      <c r="H105" s="215">
        <f t="shared" si="4"/>
        <v>0</v>
      </c>
      <c r="J105" s="212"/>
      <c r="K105" s="218"/>
      <c r="L105" s="215">
        <f t="shared" si="5"/>
        <v>0</v>
      </c>
    </row>
    <row r="106" spans="1:12">
      <c r="A106" s="71"/>
      <c r="B106" s="71"/>
      <c r="C106" s="71"/>
      <c r="D106" s="71"/>
      <c r="E106" s="71"/>
      <c r="F106" s="212"/>
      <c r="G106" s="218"/>
      <c r="H106" s="215">
        <f t="shared" si="4"/>
        <v>0</v>
      </c>
      <c r="J106" s="212"/>
      <c r="K106" s="218"/>
      <c r="L106" s="215">
        <f t="shared" si="5"/>
        <v>0</v>
      </c>
    </row>
    <row r="107" spans="1:12">
      <c r="A107" s="71"/>
      <c r="B107" s="71"/>
      <c r="C107" s="71"/>
      <c r="D107" s="71"/>
      <c r="E107" s="71"/>
      <c r="F107" s="212"/>
      <c r="G107" s="218"/>
      <c r="H107" s="215">
        <f t="shared" si="4"/>
        <v>0</v>
      </c>
      <c r="J107" s="212"/>
      <c r="K107" s="218"/>
      <c r="L107" s="215">
        <f t="shared" si="5"/>
        <v>0</v>
      </c>
    </row>
    <row r="108" spans="1:12">
      <c r="A108" s="71"/>
      <c r="B108" s="71"/>
      <c r="C108" s="71"/>
      <c r="D108" s="71"/>
      <c r="E108" s="71"/>
      <c r="F108" s="212"/>
      <c r="G108" s="218"/>
      <c r="H108" s="215">
        <f t="shared" si="4"/>
        <v>0</v>
      </c>
      <c r="J108" s="212"/>
      <c r="K108" s="218"/>
      <c r="L108" s="215">
        <f t="shared" si="5"/>
        <v>0</v>
      </c>
    </row>
    <row r="109" spans="1:12">
      <c r="A109" s="71"/>
      <c r="B109" s="71"/>
      <c r="C109" s="71"/>
      <c r="D109" s="71"/>
      <c r="E109" s="71"/>
      <c r="F109" s="211"/>
      <c r="G109" s="217"/>
      <c r="H109" s="214">
        <f t="shared" si="4"/>
        <v>0</v>
      </c>
      <c r="J109" s="211"/>
      <c r="K109" s="217"/>
      <c r="L109" s="214">
        <f t="shared" si="5"/>
        <v>0</v>
      </c>
    </row>
    <row r="110" spans="1:12">
      <c r="A110" s="71"/>
      <c r="B110" s="71"/>
      <c r="C110" s="71"/>
      <c r="D110" s="71"/>
      <c r="E110" s="71"/>
      <c r="F110" s="212"/>
      <c r="G110" s="218"/>
      <c r="H110" s="215">
        <f t="shared" si="4"/>
        <v>0</v>
      </c>
      <c r="J110" s="212"/>
      <c r="K110" s="218"/>
      <c r="L110" s="215">
        <f t="shared" si="5"/>
        <v>0</v>
      </c>
    </row>
    <row r="111" spans="1:12">
      <c r="A111" s="71"/>
      <c r="B111" s="71"/>
      <c r="C111" s="71"/>
      <c r="D111" s="71"/>
      <c r="E111" s="71"/>
      <c r="F111" s="212"/>
      <c r="G111" s="218"/>
      <c r="H111" s="215">
        <f t="shared" si="4"/>
        <v>0</v>
      </c>
      <c r="J111" s="212"/>
      <c r="K111" s="218"/>
      <c r="L111" s="215">
        <f t="shared" si="5"/>
        <v>0</v>
      </c>
    </row>
    <row r="112" spans="1:12">
      <c r="A112" s="71"/>
      <c r="B112" s="71"/>
      <c r="C112" s="71"/>
      <c r="D112" s="71"/>
      <c r="E112" s="71"/>
      <c r="F112" s="212"/>
      <c r="G112" s="218"/>
      <c r="H112" s="215">
        <f t="shared" si="4"/>
        <v>0</v>
      </c>
      <c r="J112" s="212"/>
      <c r="K112" s="218"/>
      <c r="L112" s="215">
        <f t="shared" si="5"/>
        <v>0</v>
      </c>
    </row>
    <row r="113" spans="1:12">
      <c r="A113" s="71"/>
      <c r="B113" s="71"/>
      <c r="C113" s="71"/>
      <c r="D113" s="71"/>
      <c r="E113" s="71"/>
      <c r="F113" s="212"/>
      <c r="G113" s="218"/>
      <c r="H113" s="215">
        <f t="shared" si="4"/>
        <v>0</v>
      </c>
      <c r="J113" s="212"/>
      <c r="K113" s="218"/>
      <c r="L113" s="215">
        <f t="shared" si="5"/>
        <v>0</v>
      </c>
    </row>
    <row r="114" spans="1:12">
      <c r="A114" s="71"/>
      <c r="B114" s="71"/>
      <c r="C114" s="71"/>
      <c r="D114" s="71"/>
      <c r="E114" s="71"/>
      <c r="F114" s="212"/>
      <c r="G114" s="218"/>
      <c r="H114" s="215">
        <f t="shared" si="4"/>
        <v>0</v>
      </c>
      <c r="J114" s="212"/>
      <c r="K114" s="218"/>
      <c r="L114" s="215">
        <f t="shared" si="5"/>
        <v>0</v>
      </c>
    </row>
    <row r="115" spans="1:12">
      <c r="A115" s="71"/>
      <c r="B115" s="71"/>
      <c r="C115" s="71"/>
      <c r="D115" s="71"/>
      <c r="E115" s="71"/>
      <c r="F115" s="212"/>
      <c r="G115" s="218"/>
      <c r="H115" s="215">
        <f t="shared" si="4"/>
        <v>0</v>
      </c>
      <c r="J115" s="212"/>
      <c r="K115" s="218"/>
      <c r="L115" s="215">
        <f t="shared" si="5"/>
        <v>0</v>
      </c>
    </row>
    <row r="116" spans="1:12">
      <c r="A116" s="71"/>
      <c r="B116" s="71"/>
      <c r="C116" s="71"/>
      <c r="D116" s="71"/>
      <c r="E116" s="71"/>
      <c r="F116" s="211"/>
      <c r="G116" s="217"/>
      <c r="H116" s="214">
        <f t="shared" si="4"/>
        <v>0</v>
      </c>
      <c r="J116" s="211"/>
      <c r="K116" s="217"/>
      <c r="L116" s="214">
        <f t="shared" si="5"/>
        <v>0</v>
      </c>
    </row>
    <row r="117" spans="1:12">
      <c r="A117" s="71"/>
      <c r="B117" s="71"/>
      <c r="C117" s="71"/>
      <c r="D117" s="71"/>
      <c r="E117" s="71"/>
      <c r="F117" s="212"/>
      <c r="G117" s="218"/>
      <c r="H117" s="215">
        <f t="shared" si="4"/>
        <v>0</v>
      </c>
      <c r="J117" s="212"/>
      <c r="K117" s="218"/>
      <c r="L117" s="215">
        <f t="shared" si="5"/>
        <v>0</v>
      </c>
    </row>
    <row r="118" spans="1:12">
      <c r="A118" s="71"/>
      <c r="B118" s="71"/>
      <c r="C118" s="71"/>
      <c r="D118" s="71"/>
      <c r="E118" s="71"/>
      <c r="F118" s="212"/>
      <c r="G118" s="218"/>
      <c r="H118" s="215">
        <f t="shared" si="4"/>
        <v>0</v>
      </c>
      <c r="J118" s="212"/>
      <c r="K118" s="218"/>
      <c r="L118" s="215">
        <f t="shared" si="5"/>
        <v>0</v>
      </c>
    </row>
    <row r="119" spans="1:12">
      <c r="A119" s="71"/>
      <c r="B119" s="71"/>
      <c r="C119" s="71"/>
      <c r="D119" s="71"/>
      <c r="E119" s="71"/>
      <c r="F119" s="212"/>
      <c r="G119" s="218"/>
      <c r="H119" s="215">
        <f t="shared" si="4"/>
        <v>0</v>
      </c>
      <c r="J119" s="212"/>
      <c r="K119" s="218"/>
      <c r="L119" s="215">
        <f t="shared" si="5"/>
        <v>0</v>
      </c>
    </row>
    <row r="120" spans="1:12">
      <c r="A120" s="71"/>
      <c r="B120" s="71"/>
      <c r="C120" s="71"/>
      <c r="D120" s="71"/>
      <c r="E120" s="71"/>
      <c r="F120" s="212"/>
      <c r="G120" s="218"/>
      <c r="H120" s="215">
        <f t="shared" si="4"/>
        <v>0</v>
      </c>
      <c r="J120" s="212"/>
      <c r="K120" s="218"/>
      <c r="L120" s="215">
        <f t="shared" si="5"/>
        <v>0</v>
      </c>
    </row>
    <row r="121" spans="1:12">
      <c r="A121" s="71"/>
      <c r="B121" s="71"/>
      <c r="C121" s="71"/>
      <c r="D121" s="71"/>
      <c r="E121" s="71"/>
      <c r="F121" s="212"/>
      <c r="G121" s="218"/>
      <c r="H121" s="215">
        <f t="shared" si="4"/>
        <v>0</v>
      </c>
      <c r="J121" s="212"/>
      <c r="K121" s="218"/>
      <c r="L121" s="215">
        <f t="shared" si="5"/>
        <v>0</v>
      </c>
    </row>
    <row r="122" spans="1:12">
      <c r="A122" s="71"/>
      <c r="B122" s="71"/>
      <c r="C122" s="71"/>
      <c r="D122" s="71"/>
      <c r="E122" s="71"/>
      <c r="F122" s="212"/>
      <c r="G122" s="218"/>
      <c r="H122" s="215">
        <f t="shared" si="4"/>
        <v>0</v>
      </c>
      <c r="J122" s="212"/>
      <c r="K122" s="218"/>
      <c r="L122" s="215">
        <f t="shared" si="5"/>
        <v>0</v>
      </c>
    </row>
    <row r="123" spans="1:12">
      <c r="A123" s="71"/>
      <c r="B123" s="71"/>
      <c r="C123" s="71"/>
      <c r="D123" s="71"/>
      <c r="E123" s="71"/>
      <c r="F123" s="211"/>
      <c r="G123" s="217"/>
      <c r="H123" s="214">
        <f t="shared" si="4"/>
        <v>0</v>
      </c>
      <c r="J123" s="211"/>
      <c r="K123" s="217"/>
      <c r="L123" s="214">
        <f t="shared" si="5"/>
        <v>0</v>
      </c>
    </row>
    <row r="124" spans="1:12">
      <c r="A124" s="71"/>
      <c r="B124" s="71"/>
      <c r="C124" s="71"/>
      <c r="D124" s="71"/>
      <c r="E124" s="71"/>
      <c r="F124" s="212"/>
      <c r="G124" s="218"/>
      <c r="H124" s="215">
        <f t="shared" si="4"/>
        <v>0</v>
      </c>
      <c r="J124" s="212"/>
      <c r="K124" s="218"/>
      <c r="L124" s="215">
        <f t="shared" si="5"/>
        <v>0</v>
      </c>
    </row>
    <row r="125" spans="1:12">
      <c r="A125" s="71"/>
      <c r="B125" s="71"/>
      <c r="C125" s="71"/>
      <c r="D125" s="71"/>
      <c r="E125" s="71"/>
      <c r="F125" s="212"/>
      <c r="G125" s="218"/>
      <c r="H125" s="215">
        <f t="shared" si="4"/>
        <v>0</v>
      </c>
      <c r="J125" s="212"/>
      <c r="K125" s="218"/>
      <c r="L125" s="215">
        <f t="shared" si="5"/>
        <v>0</v>
      </c>
    </row>
    <row r="126" spans="1:12">
      <c r="A126" s="71"/>
      <c r="B126" s="71"/>
      <c r="C126" s="71"/>
      <c r="D126" s="71"/>
      <c r="E126" s="71"/>
      <c r="F126" s="212"/>
      <c r="G126" s="218"/>
      <c r="H126" s="215">
        <f t="shared" si="4"/>
        <v>0</v>
      </c>
      <c r="J126" s="212"/>
      <c r="K126" s="218"/>
      <c r="L126" s="215">
        <f t="shared" si="5"/>
        <v>0</v>
      </c>
    </row>
    <row r="127" spans="1:12">
      <c r="A127" s="71"/>
      <c r="B127" s="71"/>
      <c r="C127" s="71"/>
      <c r="D127" s="71"/>
      <c r="E127" s="71"/>
      <c r="F127" s="212"/>
      <c r="G127" s="218"/>
      <c r="H127" s="215">
        <f t="shared" si="4"/>
        <v>0</v>
      </c>
      <c r="J127" s="212"/>
      <c r="K127" s="218"/>
      <c r="L127" s="215">
        <f t="shared" si="5"/>
        <v>0</v>
      </c>
    </row>
    <row r="128" spans="1:12">
      <c r="A128" s="71"/>
      <c r="B128" s="71"/>
      <c r="C128" s="71"/>
      <c r="D128" s="71"/>
      <c r="E128" s="71"/>
      <c r="F128" s="212"/>
      <c r="G128" s="218"/>
      <c r="H128" s="215">
        <f t="shared" si="4"/>
        <v>0</v>
      </c>
      <c r="J128" s="212"/>
      <c r="K128" s="218"/>
      <c r="L128" s="215">
        <f t="shared" si="5"/>
        <v>0</v>
      </c>
    </row>
    <row r="129" spans="1:12">
      <c r="A129" s="71"/>
      <c r="B129" s="71"/>
      <c r="C129" s="71"/>
      <c r="D129" s="71"/>
      <c r="E129" s="71"/>
      <c r="F129" s="212"/>
      <c r="G129" s="218"/>
      <c r="H129" s="215">
        <f t="shared" si="4"/>
        <v>0</v>
      </c>
      <c r="J129" s="212"/>
      <c r="K129" s="218"/>
      <c r="L129" s="215">
        <f t="shared" si="5"/>
        <v>0</v>
      </c>
    </row>
    <row r="130" spans="1:12">
      <c r="A130" s="71"/>
      <c r="B130" s="71"/>
      <c r="C130" s="71"/>
      <c r="D130" s="71"/>
      <c r="E130" s="71"/>
      <c r="F130" s="211"/>
      <c r="G130" s="217"/>
      <c r="H130" s="214">
        <f t="shared" si="4"/>
        <v>0</v>
      </c>
      <c r="J130" s="211"/>
      <c r="K130" s="217"/>
      <c r="L130" s="214">
        <f t="shared" si="5"/>
        <v>0</v>
      </c>
    </row>
    <row r="131" spans="1:12">
      <c r="A131" s="71"/>
      <c r="B131" s="71"/>
      <c r="C131" s="71"/>
      <c r="D131" s="71"/>
      <c r="E131" s="71"/>
      <c r="F131" s="212"/>
      <c r="G131" s="218"/>
      <c r="H131" s="215">
        <f t="shared" si="4"/>
        <v>0</v>
      </c>
      <c r="J131" s="212"/>
      <c r="K131" s="218"/>
      <c r="L131" s="215">
        <f t="shared" si="5"/>
        <v>0</v>
      </c>
    </row>
    <row r="132" spans="1:12">
      <c r="A132" s="71"/>
      <c r="B132" s="71"/>
      <c r="C132" s="71"/>
      <c r="D132" s="71"/>
      <c r="E132" s="71"/>
      <c r="F132" s="212"/>
      <c r="G132" s="218"/>
      <c r="H132" s="215">
        <f t="shared" si="4"/>
        <v>0</v>
      </c>
      <c r="J132" s="212"/>
      <c r="K132" s="218"/>
      <c r="L132" s="215">
        <f t="shared" si="5"/>
        <v>0</v>
      </c>
    </row>
    <row r="133" spans="1:12">
      <c r="A133" s="71"/>
      <c r="B133" s="71"/>
      <c r="C133" s="71"/>
      <c r="D133" s="71"/>
      <c r="E133" s="71"/>
      <c r="F133" s="212"/>
      <c r="G133" s="218"/>
      <c r="H133" s="215">
        <f t="shared" si="4"/>
        <v>0</v>
      </c>
      <c r="J133" s="212"/>
      <c r="K133" s="218"/>
      <c r="L133" s="215">
        <f t="shared" si="5"/>
        <v>0</v>
      </c>
    </row>
    <row r="134" spans="1:12">
      <c r="A134" s="71"/>
      <c r="B134" s="71"/>
      <c r="C134" s="71"/>
      <c r="D134" s="71"/>
      <c r="E134" s="71"/>
      <c r="F134" s="212"/>
      <c r="G134" s="218"/>
      <c r="H134" s="215">
        <f t="shared" si="4"/>
        <v>0</v>
      </c>
      <c r="J134" s="212"/>
      <c r="K134" s="218"/>
      <c r="L134" s="215">
        <f t="shared" si="5"/>
        <v>0</v>
      </c>
    </row>
    <row r="135" spans="1:12">
      <c r="A135" s="71"/>
      <c r="B135" s="71"/>
      <c r="C135" s="71"/>
      <c r="D135" s="71"/>
      <c r="E135" s="71"/>
      <c r="F135" s="212"/>
      <c r="G135" s="218"/>
      <c r="H135" s="215">
        <f t="shared" si="4"/>
        <v>0</v>
      </c>
      <c r="J135" s="212"/>
      <c r="K135" s="218"/>
      <c r="L135" s="215">
        <f t="shared" si="5"/>
        <v>0</v>
      </c>
    </row>
    <row r="136" spans="1:12">
      <c r="A136" s="71"/>
      <c r="B136" s="71"/>
      <c r="C136" s="71"/>
      <c r="D136" s="71"/>
      <c r="E136" s="71"/>
      <c r="F136" s="212"/>
      <c r="G136" s="218"/>
      <c r="H136" s="215">
        <f t="shared" si="4"/>
        <v>0</v>
      </c>
      <c r="J136" s="212"/>
      <c r="K136" s="218"/>
      <c r="L136" s="215">
        <f t="shared" si="5"/>
        <v>0</v>
      </c>
    </row>
    <row r="137" spans="1:12">
      <c r="A137" s="71"/>
      <c r="B137" s="71"/>
      <c r="C137" s="71"/>
      <c r="D137" s="71"/>
      <c r="E137" s="71"/>
      <c r="F137" s="211"/>
      <c r="G137" s="217"/>
      <c r="H137" s="214">
        <f t="shared" si="4"/>
        <v>0</v>
      </c>
      <c r="J137" s="211"/>
      <c r="K137" s="217"/>
      <c r="L137" s="214">
        <f t="shared" si="5"/>
        <v>0</v>
      </c>
    </row>
    <row r="138" spans="1:12">
      <c r="A138" s="71"/>
      <c r="B138" s="71"/>
      <c r="C138" s="71"/>
      <c r="D138" s="71"/>
      <c r="E138" s="71"/>
      <c r="F138" s="212"/>
      <c r="G138" s="218"/>
      <c r="H138" s="215">
        <f t="shared" si="4"/>
        <v>0</v>
      </c>
      <c r="J138" s="212"/>
      <c r="K138" s="218"/>
      <c r="L138" s="215">
        <f t="shared" si="5"/>
        <v>0</v>
      </c>
    </row>
    <row r="139" spans="1:12">
      <c r="A139" s="71"/>
      <c r="B139" s="71"/>
      <c r="C139" s="71"/>
      <c r="D139" s="71"/>
      <c r="E139" s="71"/>
      <c r="F139" s="212"/>
      <c r="G139" s="218"/>
      <c r="H139" s="215">
        <f t="shared" si="4"/>
        <v>0</v>
      </c>
      <c r="J139" s="212"/>
      <c r="K139" s="218"/>
      <c r="L139" s="215">
        <f t="shared" si="5"/>
        <v>0</v>
      </c>
    </row>
    <row r="140" spans="1:12">
      <c r="A140" s="71"/>
      <c r="B140" s="71"/>
      <c r="C140" s="71"/>
      <c r="D140" s="71"/>
      <c r="E140" s="71"/>
      <c r="F140" s="212"/>
      <c r="G140" s="218"/>
      <c r="H140" s="215">
        <f t="shared" si="4"/>
        <v>0</v>
      </c>
      <c r="J140" s="212"/>
      <c r="K140" s="218"/>
      <c r="L140" s="215">
        <f t="shared" si="5"/>
        <v>0</v>
      </c>
    </row>
    <row r="141" spans="1:12">
      <c r="A141" s="71"/>
      <c r="B141" s="71"/>
      <c r="C141" s="71"/>
      <c r="D141" s="71"/>
      <c r="E141" s="71"/>
      <c r="F141" s="212"/>
      <c r="G141" s="218"/>
      <c r="H141" s="215">
        <f t="shared" si="4"/>
        <v>0</v>
      </c>
      <c r="J141" s="212"/>
      <c r="K141" s="218"/>
      <c r="L141" s="215">
        <f t="shared" si="5"/>
        <v>0</v>
      </c>
    </row>
    <row r="142" spans="1:12">
      <c r="A142" s="71"/>
      <c r="B142" s="71"/>
      <c r="C142" s="71"/>
      <c r="D142" s="71"/>
      <c r="E142" s="71"/>
      <c r="F142" s="212"/>
      <c r="G142" s="218"/>
      <c r="H142" s="215">
        <f t="shared" si="4"/>
        <v>0</v>
      </c>
      <c r="J142" s="212"/>
      <c r="K142" s="218"/>
      <c r="L142" s="215">
        <f t="shared" si="5"/>
        <v>0</v>
      </c>
    </row>
    <row r="143" spans="1:12">
      <c r="A143" s="71"/>
      <c r="B143" s="71"/>
      <c r="C143" s="71"/>
      <c r="D143" s="71"/>
      <c r="E143" s="71"/>
      <c r="F143" s="212"/>
      <c r="G143" s="218"/>
      <c r="H143" s="215">
        <f t="shared" si="4"/>
        <v>0</v>
      </c>
      <c r="J143" s="212"/>
      <c r="K143" s="218"/>
      <c r="L143" s="215">
        <f t="shared" si="5"/>
        <v>0</v>
      </c>
    </row>
    <row r="144" spans="1:12">
      <c r="A144" s="71"/>
      <c r="B144" s="71"/>
      <c r="C144" s="71"/>
      <c r="D144" s="71"/>
      <c r="E144" s="71"/>
      <c r="F144" s="211"/>
      <c r="G144" s="217"/>
      <c r="H144" s="214">
        <f t="shared" si="4"/>
        <v>0</v>
      </c>
      <c r="J144" s="211"/>
      <c r="K144" s="217"/>
      <c r="L144" s="214">
        <f t="shared" si="5"/>
        <v>0</v>
      </c>
    </row>
    <row r="145" spans="1:12">
      <c r="A145" s="71"/>
      <c r="B145" s="71"/>
      <c r="C145" s="71"/>
      <c r="D145" s="71"/>
      <c r="E145" s="71"/>
      <c r="F145" s="212"/>
      <c r="G145" s="218"/>
      <c r="H145" s="215">
        <f t="shared" si="4"/>
        <v>0</v>
      </c>
      <c r="J145" s="212"/>
      <c r="K145" s="218"/>
      <c r="L145" s="215">
        <f t="shared" si="5"/>
        <v>0</v>
      </c>
    </row>
    <row r="146" spans="1:12">
      <c r="A146" s="71"/>
      <c r="B146" s="71"/>
      <c r="C146" s="71"/>
      <c r="D146" s="71"/>
      <c r="E146" s="71"/>
      <c r="F146" s="212"/>
      <c r="G146" s="218"/>
      <c r="H146" s="215">
        <f t="shared" si="4"/>
        <v>0</v>
      </c>
      <c r="J146" s="212"/>
      <c r="K146" s="218"/>
      <c r="L146" s="215">
        <f t="shared" si="5"/>
        <v>0</v>
      </c>
    </row>
    <row r="147" spans="1:12">
      <c r="A147" s="71"/>
      <c r="B147" s="71"/>
      <c r="C147" s="71"/>
      <c r="D147" s="71"/>
      <c r="E147" s="71"/>
      <c r="F147" s="212"/>
      <c r="G147" s="218"/>
      <c r="H147" s="215">
        <f t="shared" si="4"/>
        <v>0</v>
      </c>
      <c r="J147" s="212"/>
      <c r="K147" s="218"/>
      <c r="L147" s="215">
        <f t="shared" si="5"/>
        <v>0</v>
      </c>
    </row>
    <row r="148" spans="1:12">
      <c r="A148" s="71"/>
      <c r="B148" s="71"/>
      <c r="C148" s="71"/>
      <c r="D148" s="71"/>
      <c r="E148" s="71"/>
      <c r="F148" s="212"/>
      <c r="G148" s="218"/>
      <c r="H148" s="215">
        <f t="shared" ref="H148:H149" si="6">IF(F148*G148=0,0,F148*G148)</f>
        <v>0</v>
      </c>
      <c r="J148" s="212"/>
      <c r="K148" s="218"/>
      <c r="L148" s="215">
        <f t="shared" ref="L148:L149" si="7">IF(J148*K148=0,0,J148*K148)</f>
        <v>0</v>
      </c>
    </row>
    <row r="149" spans="1:12">
      <c r="A149" s="71"/>
      <c r="B149" s="71"/>
      <c r="C149" s="71"/>
      <c r="D149" s="71"/>
      <c r="E149" s="71"/>
      <c r="F149" s="212"/>
      <c r="G149" s="218"/>
      <c r="H149" s="215">
        <f t="shared" si="6"/>
        <v>0</v>
      </c>
      <c r="J149" s="212"/>
      <c r="K149" s="218"/>
      <c r="L149" s="215">
        <f t="shared" si="7"/>
        <v>0</v>
      </c>
    </row>
  </sheetData>
  <sheetProtection algorithmName="SHA-512" hashValue="jPEtLRXDNh0UQcDkkcs6NKXOz7d91LaRr7omPQKhHir/9G1jXi7uEhud/fYwuTB2yJ66fzfgMt+ewsd30t9ltQ==" saltValue="OJprnukzH8K2EW9PWnw02A==" spinCount="100000" sheet="1" objects="1" scenarios="1" sort="0" autoFilter="0" pivotTables="0"/>
  <autoFilter ref="A9:L9"/>
  <mergeCells count="5">
    <mergeCell ref="A7:E7"/>
    <mergeCell ref="F7:H7"/>
    <mergeCell ref="F4:H4"/>
    <mergeCell ref="J4:L4"/>
    <mergeCell ref="J7:L7"/>
  </mergeCells>
  <conditionalFormatting sqref="A11:B17 D11:E17 A18:E149">
    <cfRule type="expression" dxfId="56" priority="11">
      <formula>$A$1=TRUE</formula>
    </cfRule>
  </conditionalFormatting>
  <conditionalFormatting sqref="I11:I149">
    <cfRule type="cellIs" dxfId="55" priority="9" operator="lessThan">
      <formula>0</formula>
    </cfRule>
  </conditionalFormatting>
  <conditionalFormatting sqref="C11:C17">
    <cfRule type="expression" dxfId="54" priority="7">
      <formula>$A$1=TRUE</formula>
    </cfRule>
  </conditionalFormatting>
  <conditionalFormatting sqref="J11:L149">
    <cfRule type="cellIs" dxfId="53" priority="1" operator="lessThan">
      <formula>0</formula>
    </cfRule>
  </conditionalFormatting>
  <conditionalFormatting sqref="F11:G149">
    <cfRule type="expression" dxfId="52" priority="6">
      <formula>$A$1=TRUE</formula>
    </cfRule>
  </conditionalFormatting>
  <conditionalFormatting sqref="F11:H149">
    <cfRule type="cellIs" dxfId="51" priority="4" operator="lessThan">
      <formula>0</formula>
    </cfRule>
  </conditionalFormatting>
  <conditionalFormatting sqref="H11:H149">
    <cfRule type="cellIs" dxfId="50" priority="5" operator="equal">
      <formula>0</formula>
    </cfRule>
  </conditionalFormatting>
  <conditionalFormatting sqref="J11:K149">
    <cfRule type="expression" dxfId="49" priority="3">
      <formula>$A$1=TRUE</formula>
    </cfRule>
  </conditionalFormatting>
  <conditionalFormatting sqref="L11:L149">
    <cfRule type="cellIs" dxfId="48" priority="2" operator="equal">
      <formula>0</formula>
    </cfRule>
  </conditionalFormatting>
  <pageMargins left="0.19685039370078741" right="0.19685039370078741" top="0.19685039370078741" bottom="0.19685039370078741" header="0.19685039370078741" footer="0.19685039370078741"/>
  <pageSetup paperSize="9" scale="55" orientation="landscape" r:id="rId1"/>
  <ignoredErrors>
    <ignoredError sqref="H11 H12:H70 L11 L15:L70 L12 L13 M13:O13 M11:O11 L14 M14:O14 M12:O12 M15:O7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4D9"/>
  </sheetPr>
  <dimension ref="A1:L149"/>
  <sheetViews>
    <sheetView showGridLines="0" zoomScale="85" zoomScaleNormal="85" workbookViewId="0">
      <pane ySplit="10" topLeftCell="A11" activePane="bottomLeft" state="frozen"/>
      <selection activeCell="A2" sqref="A2"/>
      <selection pane="bottomLeft" activeCell="C10" sqref="C10"/>
    </sheetView>
  </sheetViews>
  <sheetFormatPr defaultColWidth="9.140625" defaultRowHeight="12.75"/>
  <cols>
    <col min="1" max="1" width="25.7109375" style="1" customWidth="1"/>
    <col min="2" max="2" width="41.85546875" style="1" customWidth="1"/>
    <col min="3" max="3" width="25.7109375" style="1" customWidth="1"/>
    <col min="4" max="4" width="25.7109375" style="1" hidden="1" customWidth="1"/>
    <col min="5" max="5" width="21.7109375" style="1" customWidth="1"/>
    <col min="6" max="7" width="9.28515625" style="1" customWidth="1"/>
    <col min="8" max="8" width="15.7109375" style="1" customWidth="1"/>
    <col min="9" max="9" width="0.85546875" style="1" customWidth="1"/>
    <col min="10" max="11" width="9.28515625" style="1" customWidth="1"/>
    <col min="12" max="12" width="15.7109375" style="1" customWidth="1"/>
    <col min="13" max="13" width="0.85546875" style="1" customWidth="1"/>
    <col min="14" max="16384" width="9.140625" style="1"/>
  </cols>
  <sheetData>
    <row r="1" spans="1:12">
      <c r="A1" s="3" t="b">
        <f>Voorblad!$B$52</f>
        <v>1</v>
      </c>
    </row>
    <row r="2" spans="1:12">
      <c r="B2" s="2" t="str">
        <f>'Samenvattend overzicht'!B3</f>
        <v>Projecttitel</v>
      </c>
      <c r="C2" s="17" t="str">
        <f>'Samenvattend overzicht'!C3</f>
        <v>Titel van het project</v>
      </c>
      <c r="D2" s="15"/>
      <c r="E2" s="15"/>
      <c r="F2" s="15"/>
      <c r="G2" s="7"/>
      <c r="H2" s="7"/>
      <c r="J2" s="15"/>
      <c r="K2" s="7"/>
      <c r="L2" s="7"/>
    </row>
    <row r="3" spans="1:12">
      <c r="B3" s="2" t="str">
        <f>'Samenvattend overzicht'!B4</f>
        <v>Aanvrager</v>
      </c>
      <c r="C3" s="17" t="str">
        <f>'Samenvattend overzicht'!C4</f>
        <v>Naam van de hogeschool</v>
      </c>
      <c r="D3" s="7"/>
      <c r="E3" s="7"/>
      <c r="F3" s="7"/>
      <c r="G3" s="7"/>
      <c r="H3" s="7"/>
      <c r="J3" s="7"/>
      <c r="K3" s="7"/>
      <c r="L3" s="7"/>
    </row>
    <row r="4" spans="1:12">
      <c r="A4" s="235" t="str">
        <f ca="1">MID(CELL("bestandsnaam",$A$1),FIND("]",CELL("bestandsnaam",$A$1))+1,31)</f>
        <v>Werkpakket 3</v>
      </c>
      <c r="B4" s="2"/>
      <c r="C4" s="17"/>
      <c r="D4" s="7"/>
      <c r="E4" s="7"/>
      <c r="F4" s="385"/>
      <c r="G4" s="385"/>
      <c r="H4" s="385"/>
      <c r="I4" s="342"/>
      <c r="J4" s="385"/>
      <c r="K4" s="385"/>
      <c r="L4" s="385"/>
    </row>
    <row r="5" spans="1:12" ht="12.75" hidden="1" customHeight="1">
      <c r="A5" s="8"/>
      <c r="B5" s="8"/>
      <c r="C5" s="9"/>
      <c r="D5" s="10"/>
      <c r="E5" s="10"/>
      <c r="G5" s="16" t="s">
        <v>20</v>
      </c>
      <c r="H5" s="223">
        <f>SUM(H11:H9998)</f>
        <v>0</v>
      </c>
      <c r="K5" s="16" t="s">
        <v>20</v>
      </c>
      <c r="L5" s="223">
        <f>SUM(L11:L9998)</f>
        <v>0</v>
      </c>
    </row>
    <row r="6" spans="1:12">
      <c r="A6" s="8"/>
      <c r="B6" s="8" t="str">
        <f>Voorblad!B4</f>
        <v>Begrotingsformat incl. voortgangs- en eindrapportage</v>
      </c>
      <c r="C6" s="9"/>
      <c r="D6" s="10"/>
      <c r="E6" s="10"/>
      <c r="F6" s="11"/>
      <c r="G6" s="9"/>
      <c r="H6" s="9"/>
      <c r="J6" s="11"/>
      <c r="K6" s="9"/>
      <c r="L6" s="9"/>
    </row>
    <row r="7" spans="1:12" s="46" customFormat="1">
      <c r="A7" s="380" t="s">
        <v>32</v>
      </c>
      <c r="B7" s="381"/>
      <c r="C7" s="381"/>
      <c r="D7" s="381"/>
      <c r="E7" s="381"/>
      <c r="F7" s="382" t="s">
        <v>2</v>
      </c>
      <c r="G7" s="380"/>
      <c r="H7" s="380"/>
      <c r="J7" s="383" t="s">
        <v>28</v>
      </c>
      <c r="K7" s="384"/>
      <c r="L7" s="384"/>
    </row>
    <row r="8" spans="1:12" s="46" customFormat="1">
      <c r="A8" s="47" t="s">
        <v>11</v>
      </c>
      <c r="B8" s="47" t="s">
        <v>12</v>
      </c>
      <c r="C8" s="48" t="s">
        <v>13</v>
      </c>
      <c r="D8" s="49" t="s">
        <v>14</v>
      </c>
      <c r="E8" s="49" t="s">
        <v>15</v>
      </c>
      <c r="F8" s="50" t="s">
        <v>16</v>
      </c>
      <c r="G8" s="168" t="s">
        <v>17</v>
      </c>
      <c r="H8" s="168" t="s">
        <v>22</v>
      </c>
      <c r="J8" s="50" t="s">
        <v>21</v>
      </c>
      <c r="K8" s="168" t="s">
        <v>130</v>
      </c>
      <c r="L8" s="168" t="s">
        <v>131</v>
      </c>
    </row>
    <row r="9" spans="1:12" s="46" customFormat="1" ht="13.5" thickBot="1">
      <c r="A9" s="179" t="s">
        <v>4</v>
      </c>
      <c r="B9" s="179" t="s">
        <v>5</v>
      </c>
      <c r="C9" s="180" t="s">
        <v>29</v>
      </c>
      <c r="D9" s="181" t="s">
        <v>6</v>
      </c>
      <c r="E9" s="181" t="s">
        <v>7</v>
      </c>
      <c r="F9" s="219" t="s">
        <v>8</v>
      </c>
      <c r="G9" s="180" t="s">
        <v>3</v>
      </c>
      <c r="H9" s="180" t="s">
        <v>27</v>
      </c>
      <c r="I9" s="175"/>
      <c r="J9" s="219" t="s">
        <v>8</v>
      </c>
      <c r="K9" s="180" t="s">
        <v>3</v>
      </c>
      <c r="L9" s="180" t="s">
        <v>27</v>
      </c>
    </row>
    <row r="10" spans="1:12" s="12" customFormat="1" ht="14.25" thickTop="1" thickBot="1">
      <c r="A10" s="182" t="s">
        <v>1</v>
      </c>
      <c r="B10" s="182" t="s">
        <v>1</v>
      </c>
      <c r="C10" s="182" t="s">
        <v>1</v>
      </c>
      <c r="D10" s="183"/>
      <c r="E10" s="182" t="s">
        <v>1</v>
      </c>
      <c r="F10" s="182" t="s">
        <v>1</v>
      </c>
      <c r="G10" s="176" t="s">
        <v>1</v>
      </c>
      <c r="H10" s="177">
        <f>SUM(H11:H9998)</f>
        <v>0</v>
      </c>
      <c r="I10" s="178"/>
      <c r="J10" s="182" t="s">
        <v>1</v>
      </c>
      <c r="K10" s="176" t="s">
        <v>1</v>
      </c>
      <c r="L10" s="177">
        <f>SUM(L11:L9998)</f>
        <v>0</v>
      </c>
    </row>
    <row r="11" spans="1:12" s="13" customFormat="1" ht="13.5" thickTop="1">
      <c r="A11" s="70"/>
      <c r="B11" s="70"/>
      <c r="C11" s="70"/>
      <c r="D11" s="70"/>
      <c r="E11" s="70"/>
      <c r="F11" s="211"/>
      <c r="G11" s="217"/>
      <c r="H11" s="214">
        <f>IF(F11*G11=0,0,F11*G11)</f>
        <v>0</v>
      </c>
      <c r="J11" s="211"/>
      <c r="K11" s="217"/>
      <c r="L11" s="214">
        <f>IF(J11*K11=0,0,J11*K11)</f>
        <v>0</v>
      </c>
    </row>
    <row r="12" spans="1:12">
      <c r="A12" s="71"/>
      <c r="B12" s="71"/>
      <c r="C12" s="71"/>
      <c r="D12" s="71"/>
      <c r="E12" s="71"/>
      <c r="F12" s="212"/>
      <c r="G12" s="218"/>
      <c r="H12" s="215">
        <f t="shared" ref="H12:H70" si="0">IF(F12*G12=0,0,F12*G12)</f>
        <v>0</v>
      </c>
      <c r="J12" s="212"/>
      <c r="K12" s="218"/>
      <c r="L12" s="215">
        <f t="shared" ref="L12:L70" si="1">IF(J12*K12=0,0,J12*K12)</f>
        <v>0</v>
      </c>
    </row>
    <row r="13" spans="1:12">
      <c r="A13" s="71"/>
      <c r="B13" s="71"/>
      <c r="C13" s="71"/>
      <c r="D13" s="71"/>
      <c r="E13" s="71"/>
      <c r="F13" s="212"/>
      <c r="G13" s="218"/>
      <c r="H13" s="215">
        <f t="shared" si="0"/>
        <v>0</v>
      </c>
      <c r="J13" s="212"/>
      <c r="K13" s="218"/>
      <c r="L13" s="215">
        <f t="shared" si="1"/>
        <v>0</v>
      </c>
    </row>
    <row r="14" spans="1:12">
      <c r="A14" s="71"/>
      <c r="B14" s="71"/>
      <c r="C14" s="71"/>
      <c r="D14" s="71"/>
      <c r="E14" s="71"/>
      <c r="F14" s="212"/>
      <c r="G14" s="218"/>
      <c r="H14" s="215">
        <f t="shared" si="0"/>
        <v>0</v>
      </c>
      <c r="J14" s="212"/>
      <c r="K14" s="218"/>
      <c r="L14" s="215">
        <f t="shared" si="1"/>
        <v>0</v>
      </c>
    </row>
    <row r="15" spans="1:12">
      <c r="A15" s="71"/>
      <c r="B15" s="71"/>
      <c r="C15" s="71"/>
      <c r="D15" s="71"/>
      <c r="E15" s="71"/>
      <c r="F15" s="212"/>
      <c r="G15" s="218"/>
      <c r="H15" s="215">
        <f t="shared" si="0"/>
        <v>0</v>
      </c>
      <c r="J15" s="212"/>
      <c r="K15" s="218"/>
      <c r="L15" s="215">
        <f t="shared" si="1"/>
        <v>0</v>
      </c>
    </row>
    <row r="16" spans="1:12">
      <c r="A16" s="71"/>
      <c r="B16" s="71"/>
      <c r="C16" s="71"/>
      <c r="D16" s="71"/>
      <c r="E16" s="71"/>
      <c r="F16" s="212"/>
      <c r="G16" s="218"/>
      <c r="H16" s="215">
        <f t="shared" si="0"/>
        <v>0</v>
      </c>
      <c r="J16" s="212"/>
      <c r="K16" s="218"/>
      <c r="L16" s="215">
        <f t="shared" si="1"/>
        <v>0</v>
      </c>
    </row>
    <row r="17" spans="1:12">
      <c r="A17" s="71"/>
      <c r="B17" s="71"/>
      <c r="C17" s="71"/>
      <c r="D17" s="71"/>
      <c r="E17" s="71"/>
      <c r="F17" s="212"/>
      <c r="G17" s="218"/>
      <c r="H17" s="215">
        <f t="shared" si="0"/>
        <v>0</v>
      </c>
      <c r="J17" s="212"/>
      <c r="K17" s="218"/>
      <c r="L17" s="215">
        <f t="shared" si="1"/>
        <v>0</v>
      </c>
    </row>
    <row r="18" spans="1:12">
      <c r="A18" s="71"/>
      <c r="B18" s="71"/>
      <c r="C18" s="71"/>
      <c r="D18" s="71"/>
      <c r="E18" s="71"/>
      <c r="F18" s="211"/>
      <c r="G18" s="217"/>
      <c r="H18" s="214">
        <f t="shared" si="0"/>
        <v>0</v>
      </c>
      <c r="J18" s="211"/>
      <c r="K18" s="217"/>
      <c r="L18" s="214">
        <f t="shared" si="1"/>
        <v>0</v>
      </c>
    </row>
    <row r="19" spans="1:12">
      <c r="A19" s="71"/>
      <c r="B19" s="71"/>
      <c r="C19" s="71"/>
      <c r="D19" s="71"/>
      <c r="E19" s="71"/>
      <c r="F19" s="212"/>
      <c r="G19" s="218"/>
      <c r="H19" s="215">
        <f t="shared" si="0"/>
        <v>0</v>
      </c>
      <c r="J19" s="212"/>
      <c r="K19" s="218"/>
      <c r="L19" s="215">
        <f t="shared" si="1"/>
        <v>0</v>
      </c>
    </row>
    <row r="20" spans="1:12">
      <c r="A20" s="71"/>
      <c r="B20" s="71"/>
      <c r="C20" s="71"/>
      <c r="D20" s="71"/>
      <c r="E20" s="71"/>
      <c r="F20" s="212"/>
      <c r="G20" s="218"/>
      <c r="H20" s="215">
        <f t="shared" si="0"/>
        <v>0</v>
      </c>
      <c r="J20" s="212"/>
      <c r="K20" s="218"/>
      <c r="L20" s="215">
        <f t="shared" si="1"/>
        <v>0</v>
      </c>
    </row>
    <row r="21" spans="1:12">
      <c r="A21" s="71"/>
      <c r="B21" s="71"/>
      <c r="C21" s="71"/>
      <c r="D21" s="71"/>
      <c r="E21" s="71"/>
      <c r="F21" s="212"/>
      <c r="G21" s="218"/>
      <c r="H21" s="215">
        <f t="shared" si="0"/>
        <v>0</v>
      </c>
      <c r="J21" s="212"/>
      <c r="K21" s="218"/>
      <c r="L21" s="215">
        <f t="shared" si="1"/>
        <v>0</v>
      </c>
    </row>
    <row r="22" spans="1:12">
      <c r="A22" s="71"/>
      <c r="B22" s="71"/>
      <c r="C22" s="71"/>
      <c r="D22" s="71"/>
      <c r="E22" s="71"/>
      <c r="F22" s="212"/>
      <c r="G22" s="218"/>
      <c r="H22" s="215">
        <f t="shared" si="0"/>
        <v>0</v>
      </c>
      <c r="J22" s="212"/>
      <c r="K22" s="218"/>
      <c r="L22" s="215">
        <f t="shared" si="1"/>
        <v>0</v>
      </c>
    </row>
    <row r="23" spans="1:12">
      <c r="A23" s="71"/>
      <c r="B23" s="71"/>
      <c r="C23" s="71"/>
      <c r="D23" s="71"/>
      <c r="E23" s="71"/>
      <c r="F23" s="212"/>
      <c r="G23" s="218"/>
      <c r="H23" s="215">
        <f t="shared" si="0"/>
        <v>0</v>
      </c>
      <c r="J23" s="212"/>
      <c r="K23" s="218"/>
      <c r="L23" s="215">
        <f t="shared" si="1"/>
        <v>0</v>
      </c>
    </row>
    <row r="24" spans="1:12">
      <c r="A24" s="71"/>
      <c r="B24" s="71"/>
      <c r="C24" s="71"/>
      <c r="D24" s="71"/>
      <c r="E24" s="71"/>
      <c r="F24" s="212"/>
      <c r="G24" s="218"/>
      <c r="H24" s="215">
        <f t="shared" si="0"/>
        <v>0</v>
      </c>
      <c r="J24" s="212"/>
      <c r="K24" s="218"/>
      <c r="L24" s="215">
        <f t="shared" si="1"/>
        <v>0</v>
      </c>
    </row>
    <row r="25" spans="1:12">
      <c r="A25" s="71"/>
      <c r="B25" s="71"/>
      <c r="C25" s="71"/>
      <c r="D25" s="71"/>
      <c r="E25" s="71"/>
      <c r="F25" s="211"/>
      <c r="G25" s="217"/>
      <c r="H25" s="214">
        <f t="shared" si="0"/>
        <v>0</v>
      </c>
      <c r="J25" s="211"/>
      <c r="K25" s="217"/>
      <c r="L25" s="214">
        <f t="shared" si="1"/>
        <v>0</v>
      </c>
    </row>
    <row r="26" spans="1:12">
      <c r="A26" s="71"/>
      <c r="B26" s="71"/>
      <c r="C26" s="71"/>
      <c r="D26" s="71"/>
      <c r="E26" s="71"/>
      <c r="F26" s="212"/>
      <c r="G26" s="218"/>
      <c r="H26" s="215">
        <f t="shared" si="0"/>
        <v>0</v>
      </c>
      <c r="J26" s="212"/>
      <c r="K26" s="218"/>
      <c r="L26" s="215">
        <f t="shared" si="1"/>
        <v>0</v>
      </c>
    </row>
    <row r="27" spans="1:12">
      <c r="A27" s="71"/>
      <c r="B27" s="71"/>
      <c r="C27" s="71"/>
      <c r="D27" s="71"/>
      <c r="E27" s="71"/>
      <c r="F27" s="212"/>
      <c r="G27" s="218"/>
      <c r="H27" s="215">
        <f t="shared" si="0"/>
        <v>0</v>
      </c>
      <c r="J27" s="212"/>
      <c r="K27" s="218"/>
      <c r="L27" s="215">
        <f t="shared" si="1"/>
        <v>0</v>
      </c>
    </row>
    <row r="28" spans="1:12">
      <c r="A28" s="71"/>
      <c r="B28" s="71"/>
      <c r="C28" s="71"/>
      <c r="D28" s="71"/>
      <c r="E28" s="71"/>
      <c r="F28" s="212"/>
      <c r="G28" s="218"/>
      <c r="H28" s="215">
        <f t="shared" si="0"/>
        <v>0</v>
      </c>
      <c r="J28" s="212"/>
      <c r="K28" s="218"/>
      <c r="L28" s="215">
        <f t="shared" si="1"/>
        <v>0</v>
      </c>
    </row>
    <row r="29" spans="1:12">
      <c r="A29" s="71"/>
      <c r="B29" s="71"/>
      <c r="C29" s="71"/>
      <c r="D29" s="71"/>
      <c r="E29" s="71"/>
      <c r="F29" s="212"/>
      <c r="G29" s="218"/>
      <c r="H29" s="215">
        <f t="shared" si="0"/>
        <v>0</v>
      </c>
      <c r="J29" s="212"/>
      <c r="K29" s="218"/>
      <c r="L29" s="215">
        <f t="shared" si="1"/>
        <v>0</v>
      </c>
    </row>
    <row r="30" spans="1:12">
      <c r="A30" s="71"/>
      <c r="B30" s="71"/>
      <c r="C30" s="71"/>
      <c r="D30" s="71"/>
      <c r="E30" s="71"/>
      <c r="F30" s="212"/>
      <c r="G30" s="218"/>
      <c r="H30" s="215">
        <f t="shared" si="0"/>
        <v>0</v>
      </c>
      <c r="J30" s="212"/>
      <c r="K30" s="218"/>
      <c r="L30" s="215">
        <f t="shared" si="1"/>
        <v>0</v>
      </c>
    </row>
    <row r="31" spans="1:12">
      <c r="A31" s="71"/>
      <c r="B31" s="71"/>
      <c r="C31" s="71"/>
      <c r="D31" s="71"/>
      <c r="E31" s="71"/>
      <c r="F31" s="212"/>
      <c r="G31" s="218"/>
      <c r="H31" s="215">
        <f t="shared" si="0"/>
        <v>0</v>
      </c>
      <c r="J31" s="212"/>
      <c r="K31" s="218"/>
      <c r="L31" s="215">
        <f t="shared" si="1"/>
        <v>0</v>
      </c>
    </row>
    <row r="32" spans="1:12">
      <c r="A32" s="71"/>
      <c r="B32" s="71"/>
      <c r="C32" s="71"/>
      <c r="D32" s="71"/>
      <c r="E32" s="71"/>
      <c r="F32" s="211"/>
      <c r="G32" s="217"/>
      <c r="H32" s="214">
        <f t="shared" si="0"/>
        <v>0</v>
      </c>
      <c r="J32" s="211"/>
      <c r="K32" s="217"/>
      <c r="L32" s="214">
        <f t="shared" si="1"/>
        <v>0</v>
      </c>
    </row>
    <row r="33" spans="1:12">
      <c r="A33" s="71"/>
      <c r="B33" s="71"/>
      <c r="C33" s="71"/>
      <c r="D33" s="71"/>
      <c r="E33" s="71"/>
      <c r="F33" s="212"/>
      <c r="G33" s="218"/>
      <c r="H33" s="215">
        <f t="shared" si="0"/>
        <v>0</v>
      </c>
      <c r="J33" s="212"/>
      <c r="K33" s="218"/>
      <c r="L33" s="215">
        <f t="shared" si="1"/>
        <v>0</v>
      </c>
    </row>
    <row r="34" spans="1:12">
      <c r="A34" s="71"/>
      <c r="B34" s="71"/>
      <c r="C34" s="71"/>
      <c r="D34" s="71"/>
      <c r="E34" s="71"/>
      <c r="F34" s="212"/>
      <c r="G34" s="218"/>
      <c r="H34" s="215">
        <f t="shared" si="0"/>
        <v>0</v>
      </c>
      <c r="J34" s="212"/>
      <c r="K34" s="218"/>
      <c r="L34" s="215">
        <f t="shared" si="1"/>
        <v>0</v>
      </c>
    </row>
    <row r="35" spans="1:12">
      <c r="A35" s="71"/>
      <c r="B35" s="71"/>
      <c r="C35" s="71"/>
      <c r="D35" s="71"/>
      <c r="E35" s="71"/>
      <c r="F35" s="212"/>
      <c r="G35" s="218"/>
      <c r="H35" s="215">
        <f t="shared" si="0"/>
        <v>0</v>
      </c>
      <c r="J35" s="212"/>
      <c r="K35" s="218"/>
      <c r="L35" s="215">
        <f t="shared" si="1"/>
        <v>0</v>
      </c>
    </row>
    <row r="36" spans="1:12">
      <c r="A36" s="71"/>
      <c r="B36" s="71"/>
      <c r="C36" s="71"/>
      <c r="D36" s="71"/>
      <c r="E36" s="71"/>
      <c r="F36" s="212"/>
      <c r="G36" s="218"/>
      <c r="H36" s="215">
        <f t="shared" si="0"/>
        <v>0</v>
      </c>
      <c r="J36" s="212"/>
      <c r="K36" s="218"/>
      <c r="L36" s="215">
        <f t="shared" si="1"/>
        <v>0</v>
      </c>
    </row>
    <row r="37" spans="1:12">
      <c r="A37" s="71"/>
      <c r="B37" s="71"/>
      <c r="C37" s="71"/>
      <c r="D37" s="71"/>
      <c r="E37" s="71"/>
      <c r="F37" s="212"/>
      <c r="G37" s="218"/>
      <c r="H37" s="215">
        <f t="shared" si="0"/>
        <v>0</v>
      </c>
      <c r="J37" s="212"/>
      <c r="K37" s="218"/>
      <c r="L37" s="215">
        <f t="shared" si="1"/>
        <v>0</v>
      </c>
    </row>
    <row r="38" spans="1:12">
      <c r="A38" s="71"/>
      <c r="B38" s="71"/>
      <c r="C38" s="71"/>
      <c r="D38" s="71"/>
      <c r="E38" s="71"/>
      <c r="F38" s="212"/>
      <c r="G38" s="218"/>
      <c r="H38" s="215">
        <f t="shared" si="0"/>
        <v>0</v>
      </c>
      <c r="J38" s="212"/>
      <c r="K38" s="218"/>
      <c r="L38" s="215">
        <f t="shared" si="1"/>
        <v>0</v>
      </c>
    </row>
    <row r="39" spans="1:12">
      <c r="A39" s="71"/>
      <c r="B39" s="71"/>
      <c r="C39" s="71"/>
      <c r="D39" s="71"/>
      <c r="E39" s="71"/>
      <c r="F39" s="211"/>
      <c r="G39" s="217"/>
      <c r="H39" s="214">
        <f t="shared" si="0"/>
        <v>0</v>
      </c>
      <c r="J39" s="211"/>
      <c r="K39" s="217"/>
      <c r="L39" s="214">
        <f t="shared" si="1"/>
        <v>0</v>
      </c>
    </row>
    <row r="40" spans="1:12">
      <c r="A40" s="71"/>
      <c r="B40" s="71"/>
      <c r="C40" s="71"/>
      <c r="D40" s="71"/>
      <c r="E40" s="71"/>
      <c r="F40" s="212"/>
      <c r="G40" s="218"/>
      <c r="H40" s="215">
        <f t="shared" si="0"/>
        <v>0</v>
      </c>
      <c r="J40" s="212"/>
      <c r="K40" s="218"/>
      <c r="L40" s="215">
        <f t="shared" si="1"/>
        <v>0</v>
      </c>
    </row>
    <row r="41" spans="1:12">
      <c r="A41" s="71"/>
      <c r="B41" s="71"/>
      <c r="C41" s="71"/>
      <c r="D41" s="71"/>
      <c r="E41" s="71"/>
      <c r="F41" s="212"/>
      <c r="G41" s="218"/>
      <c r="H41" s="215">
        <f t="shared" si="0"/>
        <v>0</v>
      </c>
      <c r="J41" s="212"/>
      <c r="K41" s="218"/>
      <c r="L41" s="215">
        <f t="shared" si="1"/>
        <v>0</v>
      </c>
    </row>
    <row r="42" spans="1:12">
      <c r="A42" s="71"/>
      <c r="B42" s="71"/>
      <c r="C42" s="71"/>
      <c r="D42" s="71"/>
      <c r="E42" s="71"/>
      <c r="F42" s="212"/>
      <c r="G42" s="218"/>
      <c r="H42" s="215">
        <f t="shared" si="0"/>
        <v>0</v>
      </c>
      <c r="J42" s="212"/>
      <c r="K42" s="218"/>
      <c r="L42" s="215">
        <f t="shared" si="1"/>
        <v>0</v>
      </c>
    </row>
    <row r="43" spans="1:12">
      <c r="A43" s="71"/>
      <c r="B43" s="71"/>
      <c r="C43" s="71"/>
      <c r="D43" s="71"/>
      <c r="E43" s="71"/>
      <c r="F43" s="212"/>
      <c r="G43" s="218"/>
      <c r="H43" s="215">
        <f t="shared" si="0"/>
        <v>0</v>
      </c>
      <c r="J43" s="212"/>
      <c r="K43" s="218"/>
      <c r="L43" s="215">
        <f t="shared" si="1"/>
        <v>0</v>
      </c>
    </row>
    <row r="44" spans="1:12">
      <c r="A44" s="71"/>
      <c r="B44" s="71"/>
      <c r="C44" s="71"/>
      <c r="D44" s="71"/>
      <c r="E44" s="71"/>
      <c r="F44" s="212"/>
      <c r="G44" s="218"/>
      <c r="H44" s="215">
        <f t="shared" si="0"/>
        <v>0</v>
      </c>
      <c r="J44" s="212"/>
      <c r="K44" s="218"/>
      <c r="L44" s="215">
        <f t="shared" si="1"/>
        <v>0</v>
      </c>
    </row>
    <row r="45" spans="1:12">
      <c r="A45" s="71"/>
      <c r="B45" s="71"/>
      <c r="C45" s="71"/>
      <c r="D45" s="71"/>
      <c r="E45" s="71"/>
      <c r="F45" s="212"/>
      <c r="G45" s="218"/>
      <c r="H45" s="215">
        <f t="shared" si="0"/>
        <v>0</v>
      </c>
      <c r="J45" s="212"/>
      <c r="K45" s="218"/>
      <c r="L45" s="215">
        <f t="shared" si="1"/>
        <v>0</v>
      </c>
    </row>
    <row r="46" spans="1:12">
      <c r="A46" s="71"/>
      <c r="B46" s="71"/>
      <c r="C46" s="71"/>
      <c r="D46" s="71"/>
      <c r="E46" s="71"/>
      <c r="F46" s="211"/>
      <c r="G46" s="217"/>
      <c r="H46" s="214">
        <f t="shared" si="0"/>
        <v>0</v>
      </c>
      <c r="J46" s="211"/>
      <c r="K46" s="217"/>
      <c r="L46" s="214">
        <f t="shared" si="1"/>
        <v>0</v>
      </c>
    </row>
    <row r="47" spans="1:12">
      <c r="A47" s="71"/>
      <c r="B47" s="71"/>
      <c r="C47" s="71"/>
      <c r="D47" s="71"/>
      <c r="E47" s="71"/>
      <c r="F47" s="212"/>
      <c r="G47" s="218"/>
      <c r="H47" s="215">
        <f t="shared" si="0"/>
        <v>0</v>
      </c>
      <c r="J47" s="212"/>
      <c r="K47" s="218"/>
      <c r="L47" s="215">
        <f t="shared" si="1"/>
        <v>0</v>
      </c>
    </row>
    <row r="48" spans="1:12">
      <c r="A48" s="71"/>
      <c r="B48" s="71"/>
      <c r="C48" s="71"/>
      <c r="D48" s="71"/>
      <c r="E48" s="71"/>
      <c r="F48" s="212"/>
      <c r="G48" s="218"/>
      <c r="H48" s="215">
        <f t="shared" si="0"/>
        <v>0</v>
      </c>
      <c r="J48" s="212"/>
      <c r="K48" s="218"/>
      <c r="L48" s="215">
        <f t="shared" si="1"/>
        <v>0</v>
      </c>
    </row>
    <row r="49" spans="1:12">
      <c r="A49" s="71"/>
      <c r="B49" s="71"/>
      <c r="C49" s="71"/>
      <c r="D49" s="71"/>
      <c r="E49" s="71"/>
      <c r="F49" s="212"/>
      <c r="G49" s="218"/>
      <c r="H49" s="215">
        <f t="shared" si="0"/>
        <v>0</v>
      </c>
      <c r="J49" s="212"/>
      <c r="K49" s="218"/>
      <c r="L49" s="215">
        <f t="shared" si="1"/>
        <v>0</v>
      </c>
    </row>
    <row r="50" spans="1:12">
      <c r="A50" s="71"/>
      <c r="B50" s="71"/>
      <c r="C50" s="71"/>
      <c r="D50" s="71"/>
      <c r="E50" s="71"/>
      <c r="F50" s="212"/>
      <c r="G50" s="218"/>
      <c r="H50" s="215">
        <f t="shared" si="0"/>
        <v>0</v>
      </c>
      <c r="J50" s="212"/>
      <c r="K50" s="218"/>
      <c r="L50" s="215">
        <f t="shared" si="1"/>
        <v>0</v>
      </c>
    </row>
    <row r="51" spans="1:12">
      <c r="A51" s="71"/>
      <c r="B51" s="71"/>
      <c r="C51" s="71"/>
      <c r="D51" s="71"/>
      <c r="E51" s="71"/>
      <c r="F51" s="212"/>
      <c r="G51" s="218"/>
      <c r="H51" s="215">
        <f t="shared" si="0"/>
        <v>0</v>
      </c>
      <c r="J51" s="212"/>
      <c r="K51" s="218"/>
      <c r="L51" s="215">
        <f t="shared" si="1"/>
        <v>0</v>
      </c>
    </row>
    <row r="52" spans="1:12">
      <c r="A52" s="71"/>
      <c r="B52" s="71"/>
      <c r="C52" s="71"/>
      <c r="D52" s="71"/>
      <c r="E52" s="71"/>
      <c r="F52" s="212"/>
      <c r="G52" s="218"/>
      <c r="H52" s="215">
        <f t="shared" si="0"/>
        <v>0</v>
      </c>
      <c r="J52" s="212"/>
      <c r="K52" s="218"/>
      <c r="L52" s="215">
        <f t="shared" si="1"/>
        <v>0</v>
      </c>
    </row>
    <row r="53" spans="1:12">
      <c r="A53" s="71"/>
      <c r="B53" s="71"/>
      <c r="C53" s="71"/>
      <c r="D53" s="71"/>
      <c r="E53" s="71"/>
      <c r="F53" s="211"/>
      <c r="G53" s="217"/>
      <c r="H53" s="214">
        <f t="shared" si="0"/>
        <v>0</v>
      </c>
      <c r="J53" s="211"/>
      <c r="K53" s="217"/>
      <c r="L53" s="214">
        <f t="shared" si="1"/>
        <v>0</v>
      </c>
    </row>
    <row r="54" spans="1:12">
      <c r="A54" s="71"/>
      <c r="B54" s="71"/>
      <c r="C54" s="71"/>
      <c r="D54" s="71"/>
      <c r="E54" s="71"/>
      <c r="F54" s="212"/>
      <c r="G54" s="218"/>
      <c r="H54" s="215">
        <f t="shared" si="0"/>
        <v>0</v>
      </c>
      <c r="J54" s="212"/>
      <c r="K54" s="218"/>
      <c r="L54" s="215">
        <f t="shared" si="1"/>
        <v>0</v>
      </c>
    </row>
    <row r="55" spans="1:12">
      <c r="A55" s="71"/>
      <c r="B55" s="71"/>
      <c r="C55" s="71"/>
      <c r="D55" s="71"/>
      <c r="E55" s="71"/>
      <c r="F55" s="212"/>
      <c r="G55" s="218"/>
      <c r="H55" s="215">
        <f t="shared" si="0"/>
        <v>0</v>
      </c>
      <c r="J55" s="212"/>
      <c r="K55" s="218"/>
      <c r="L55" s="215">
        <f t="shared" si="1"/>
        <v>0</v>
      </c>
    </row>
    <row r="56" spans="1:12">
      <c r="A56" s="71"/>
      <c r="B56" s="71"/>
      <c r="C56" s="71"/>
      <c r="D56" s="71"/>
      <c r="E56" s="71"/>
      <c r="F56" s="212"/>
      <c r="G56" s="218"/>
      <c r="H56" s="215">
        <f t="shared" si="0"/>
        <v>0</v>
      </c>
      <c r="J56" s="212"/>
      <c r="K56" s="218"/>
      <c r="L56" s="215">
        <f t="shared" si="1"/>
        <v>0</v>
      </c>
    </row>
    <row r="57" spans="1:12">
      <c r="A57" s="71"/>
      <c r="B57" s="71"/>
      <c r="C57" s="71"/>
      <c r="D57" s="71"/>
      <c r="E57" s="71"/>
      <c r="F57" s="212"/>
      <c r="G57" s="218"/>
      <c r="H57" s="215">
        <f t="shared" si="0"/>
        <v>0</v>
      </c>
      <c r="J57" s="212"/>
      <c r="K57" s="218"/>
      <c r="L57" s="215">
        <f t="shared" si="1"/>
        <v>0</v>
      </c>
    </row>
    <row r="58" spans="1:12">
      <c r="A58" s="71"/>
      <c r="B58" s="71"/>
      <c r="C58" s="71"/>
      <c r="D58" s="71"/>
      <c r="E58" s="71"/>
      <c r="F58" s="212"/>
      <c r="G58" s="218"/>
      <c r="H58" s="215">
        <f t="shared" si="0"/>
        <v>0</v>
      </c>
      <c r="J58" s="212"/>
      <c r="K58" s="218"/>
      <c r="L58" s="215">
        <f t="shared" si="1"/>
        <v>0</v>
      </c>
    </row>
    <row r="59" spans="1:12">
      <c r="A59" s="71"/>
      <c r="B59" s="71"/>
      <c r="C59" s="71"/>
      <c r="D59" s="71"/>
      <c r="E59" s="71"/>
      <c r="F59" s="212"/>
      <c r="G59" s="218"/>
      <c r="H59" s="215">
        <f t="shared" si="0"/>
        <v>0</v>
      </c>
      <c r="J59" s="212"/>
      <c r="K59" s="218"/>
      <c r="L59" s="215">
        <f t="shared" si="1"/>
        <v>0</v>
      </c>
    </row>
    <row r="60" spans="1:12">
      <c r="A60" s="71"/>
      <c r="B60" s="71"/>
      <c r="C60" s="71"/>
      <c r="D60" s="71"/>
      <c r="E60" s="71"/>
      <c r="F60" s="211"/>
      <c r="G60" s="217"/>
      <c r="H60" s="214">
        <f t="shared" si="0"/>
        <v>0</v>
      </c>
      <c r="J60" s="211"/>
      <c r="K60" s="217"/>
      <c r="L60" s="214">
        <f t="shared" si="1"/>
        <v>0</v>
      </c>
    </row>
    <row r="61" spans="1:12">
      <c r="A61" s="71"/>
      <c r="B61" s="71"/>
      <c r="C61" s="71"/>
      <c r="D61" s="71"/>
      <c r="E61" s="71"/>
      <c r="F61" s="212"/>
      <c r="G61" s="218"/>
      <c r="H61" s="215">
        <f t="shared" si="0"/>
        <v>0</v>
      </c>
      <c r="J61" s="212"/>
      <c r="K61" s="218"/>
      <c r="L61" s="215">
        <f t="shared" si="1"/>
        <v>0</v>
      </c>
    </row>
    <row r="62" spans="1:12">
      <c r="A62" s="71"/>
      <c r="B62" s="71"/>
      <c r="C62" s="71"/>
      <c r="D62" s="71"/>
      <c r="E62" s="71"/>
      <c r="F62" s="212"/>
      <c r="G62" s="218"/>
      <c r="H62" s="215">
        <f t="shared" si="0"/>
        <v>0</v>
      </c>
      <c r="J62" s="212"/>
      <c r="K62" s="218"/>
      <c r="L62" s="215">
        <f t="shared" si="1"/>
        <v>0</v>
      </c>
    </row>
    <row r="63" spans="1:12">
      <c r="A63" s="71"/>
      <c r="B63" s="71"/>
      <c r="C63" s="71"/>
      <c r="D63" s="71"/>
      <c r="E63" s="71"/>
      <c r="F63" s="212"/>
      <c r="G63" s="218"/>
      <c r="H63" s="215">
        <f t="shared" si="0"/>
        <v>0</v>
      </c>
      <c r="J63" s="212"/>
      <c r="K63" s="218"/>
      <c r="L63" s="215">
        <f t="shared" si="1"/>
        <v>0</v>
      </c>
    </row>
    <row r="64" spans="1:12">
      <c r="A64" s="71"/>
      <c r="B64" s="71"/>
      <c r="C64" s="71"/>
      <c r="D64" s="71"/>
      <c r="E64" s="71"/>
      <c r="F64" s="212"/>
      <c r="G64" s="218"/>
      <c r="H64" s="215">
        <f t="shared" si="0"/>
        <v>0</v>
      </c>
      <c r="J64" s="212"/>
      <c r="K64" s="218"/>
      <c r="L64" s="215">
        <f t="shared" si="1"/>
        <v>0</v>
      </c>
    </row>
    <row r="65" spans="1:12">
      <c r="A65" s="71"/>
      <c r="B65" s="71"/>
      <c r="C65" s="71"/>
      <c r="D65" s="71"/>
      <c r="E65" s="71"/>
      <c r="F65" s="212"/>
      <c r="G65" s="218"/>
      <c r="H65" s="215">
        <f t="shared" si="0"/>
        <v>0</v>
      </c>
      <c r="J65" s="212"/>
      <c r="K65" s="218"/>
      <c r="L65" s="215">
        <f t="shared" si="1"/>
        <v>0</v>
      </c>
    </row>
    <row r="66" spans="1:12">
      <c r="A66" s="71"/>
      <c r="B66" s="71"/>
      <c r="C66" s="71"/>
      <c r="D66" s="71"/>
      <c r="E66" s="71"/>
      <c r="F66" s="212"/>
      <c r="G66" s="218"/>
      <c r="H66" s="215">
        <f t="shared" si="0"/>
        <v>0</v>
      </c>
      <c r="J66" s="212"/>
      <c r="K66" s="218"/>
      <c r="L66" s="215">
        <f t="shared" si="1"/>
        <v>0</v>
      </c>
    </row>
    <row r="67" spans="1:12">
      <c r="A67" s="71"/>
      <c r="B67" s="71"/>
      <c r="C67" s="71"/>
      <c r="D67" s="71"/>
      <c r="E67" s="71"/>
      <c r="F67" s="211"/>
      <c r="G67" s="217"/>
      <c r="H67" s="214">
        <f t="shared" si="0"/>
        <v>0</v>
      </c>
      <c r="J67" s="211"/>
      <c r="K67" s="217"/>
      <c r="L67" s="214">
        <f t="shared" si="1"/>
        <v>0</v>
      </c>
    </row>
    <row r="68" spans="1:12">
      <c r="A68" s="71"/>
      <c r="B68" s="71"/>
      <c r="C68" s="71"/>
      <c r="D68" s="71"/>
      <c r="E68" s="71"/>
      <c r="F68" s="212"/>
      <c r="G68" s="218"/>
      <c r="H68" s="215">
        <f t="shared" si="0"/>
        <v>0</v>
      </c>
      <c r="J68" s="212"/>
      <c r="K68" s="218"/>
      <c r="L68" s="215">
        <f t="shared" si="1"/>
        <v>0</v>
      </c>
    </row>
    <row r="69" spans="1:12">
      <c r="A69" s="71"/>
      <c r="B69" s="71"/>
      <c r="C69" s="71"/>
      <c r="D69" s="71"/>
      <c r="E69" s="71"/>
      <c r="F69" s="212"/>
      <c r="G69" s="218"/>
      <c r="H69" s="215">
        <f t="shared" si="0"/>
        <v>0</v>
      </c>
      <c r="J69" s="212"/>
      <c r="K69" s="218"/>
      <c r="L69" s="215">
        <f t="shared" si="1"/>
        <v>0</v>
      </c>
    </row>
    <row r="70" spans="1:12">
      <c r="A70" s="71"/>
      <c r="B70" s="71"/>
      <c r="C70" s="71"/>
      <c r="D70" s="71"/>
      <c r="E70" s="71"/>
      <c r="F70" s="212"/>
      <c r="G70" s="218"/>
      <c r="H70" s="215">
        <f t="shared" si="0"/>
        <v>0</v>
      </c>
      <c r="J70" s="212"/>
      <c r="K70" s="218"/>
      <c r="L70" s="215">
        <f t="shared" si="1"/>
        <v>0</v>
      </c>
    </row>
    <row r="71" spans="1:12">
      <c r="A71" s="71"/>
      <c r="B71" s="71"/>
      <c r="C71" s="71"/>
      <c r="D71" s="71"/>
      <c r="E71" s="71"/>
      <c r="F71" s="212"/>
      <c r="G71" s="218"/>
      <c r="H71" s="215">
        <f t="shared" ref="H71:H83" si="2">IF(F71*G71=0,0,F71*G71)</f>
        <v>0</v>
      </c>
      <c r="J71" s="212"/>
      <c r="K71" s="218"/>
      <c r="L71" s="215">
        <f t="shared" ref="L71:L83" si="3">IF(J71*K71=0,0,J71*K71)</f>
        <v>0</v>
      </c>
    </row>
    <row r="72" spans="1:12">
      <c r="A72" s="71"/>
      <c r="B72" s="71"/>
      <c r="C72" s="71"/>
      <c r="D72" s="71"/>
      <c r="E72" s="71"/>
      <c r="F72" s="212"/>
      <c r="G72" s="218"/>
      <c r="H72" s="215">
        <f t="shared" si="2"/>
        <v>0</v>
      </c>
      <c r="J72" s="212"/>
      <c r="K72" s="218"/>
      <c r="L72" s="215">
        <f t="shared" si="3"/>
        <v>0</v>
      </c>
    </row>
    <row r="73" spans="1:12">
      <c r="A73" s="71"/>
      <c r="B73" s="71"/>
      <c r="C73" s="71"/>
      <c r="D73" s="71"/>
      <c r="E73" s="71"/>
      <c r="F73" s="212"/>
      <c r="G73" s="218"/>
      <c r="H73" s="215">
        <f t="shared" si="2"/>
        <v>0</v>
      </c>
      <c r="J73" s="212"/>
      <c r="K73" s="218"/>
      <c r="L73" s="215">
        <f t="shared" si="3"/>
        <v>0</v>
      </c>
    </row>
    <row r="74" spans="1:12">
      <c r="A74" s="71"/>
      <c r="B74" s="71"/>
      <c r="C74" s="71"/>
      <c r="D74" s="71"/>
      <c r="E74" s="71"/>
      <c r="F74" s="211"/>
      <c r="G74" s="217"/>
      <c r="H74" s="214">
        <f t="shared" si="2"/>
        <v>0</v>
      </c>
      <c r="J74" s="211"/>
      <c r="K74" s="217"/>
      <c r="L74" s="214">
        <f t="shared" si="3"/>
        <v>0</v>
      </c>
    </row>
    <row r="75" spans="1:12">
      <c r="A75" s="71"/>
      <c r="B75" s="71"/>
      <c r="C75" s="71"/>
      <c r="D75" s="71"/>
      <c r="E75" s="71"/>
      <c r="F75" s="212"/>
      <c r="G75" s="218"/>
      <c r="H75" s="215">
        <f t="shared" si="2"/>
        <v>0</v>
      </c>
      <c r="J75" s="212"/>
      <c r="K75" s="218"/>
      <c r="L75" s="215">
        <f t="shared" si="3"/>
        <v>0</v>
      </c>
    </row>
    <row r="76" spans="1:12">
      <c r="A76" s="71"/>
      <c r="B76" s="71"/>
      <c r="C76" s="71"/>
      <c r="D76" s="71"/>
      <c r="E76" s="71"/>
      <c r="F76" s="212"/>
      <c r="G76" s="218"/>
      <c r="H76" s="215">
        <f t="shared" si="2"/>
        <v>0</v>
      </c>
      <c r="J76" s="212"/>
      <c r="K76" s="218"/>
      <c r="L76" s="215">
        <f t="shared" si="3"/>
        <v>0</v>
      </c>
    </row>
    <row r="77" spans="1:12">
      <c r="A77" s="71"/>
      <c r="B77" s="71"/>
      <c r="C77" s="71"/>
      <c r="D77" s="71"/>
      <c r="E77" s="71"/>
      <c r="F77" s="212"/>
      <c r="G77" s="218"/>
      <c r="H77" s="215">
        <f t="shared" si="2"/>
        <v>0</v>
      </c>
      <c r="J77" s="212"/>
      <c r="K77" s="218"/>
      <c r="L77" s="215">
        <f t="shared" si="3"/>
        <v>0</v>
      </c>
    </row>
    <row r="78" spans="1:12">
      <c r="A78" s="71"/>
      <c r="B78" s="71"/>
      <c r="C78" s="71"/>
      <c r="D78" s="71"/>
      <c r="E78" s="71"/>
      <c r="F78" s="212"/>
      <c r="G78" s="218"/>
      <c r="H78" s="215">
        <f t="shared" si="2"/>
        <v>0</v>
      </c>
      <c r="J78" s="212"/>
      <c r="K78" s="218"/>
      <c r="L78" s="215">
        <f t="shared" si="3"/>
        <v>0</v>
      </c>
    </row>
    <row r="79" spans="1:12">
      <c r="A79" s="71"/>
      <c r="B79" s="71"/>
      <c r="C79" s="71"/>
      <c r="D79" s="71"/>
      <c r="E79" s="71"/>
      <c r="F79" s="212"/>
      <c r="G79" s="218"/>
      <c r="H79" s="215">
        <f t="shared" si="2"/>
        <v>0</v>
      </c>
      <c r="J79" s="212"/>
      <c r="K79" s="218"/>
      <c r="L79" s="215">
        <f t="shared" si="3"/>
        <v>0</v>
      </c>
    </row>
    <row r="80" spans="1:12">
      <c r="A80" s="71"/>
      <c r="B80" s="71"/>
      <c r="C80" s="71"/>
      <c r="D80" s="71"/>
      <c r="E80" s="71"/>
      <c r="F80" s="212"/>
      <c r="G80" s="218"/>
      <c r="H80" s="215">
        <f t="shared" si="2"/>
        <v>0</v>
      </c>
      <c r="J80" s="212"/>
      <c r="K80" s="218"/>
      <c r="L80" s="215">
        <f t="shared" si="3"/>
        <v>0</v>
      </c>
    </row>
    <row r="81" spans="1:12">
      <c r="A81" s="71"/>
      <c r="B81" s="71"/>
      <c r="C81" s="71"/>
      <c r="D81" s="71"/>
      <c r="E81" s="71"/>
      <c r="F81" s="211"/>
      <c r="G81" s="217"/>
      <c r="H81" s="214">
        <f t="shared" si="2"/>
        <v>0</v>
      </c>
      <c r="J81" s="211"/>
      <c r="K81" s="217"/>
      <c r="L81" s="214">
        <f t="shared" si="3"/>
        <v>0</v>
      </c>
    </row>
    <row r="82" spans="1:12">
      <c r="A82" s="71"/>
      <c r="B82" s="71"/>
      <c r="C82" s="71"/>
      <c r="D82" s="71"/>
      <c r="E82" s="71"/>
      <c r="F82" s="212"/>
      <c r="G82" s="218"/>
      <c r="H82" s="215">
        <f t="shared" si="2"/>
        <v>0</v>
      </c>
      <c r="J82" s="212"/>
      <c r="K82" s="218"/>
      <c r="L82" s="215">
        <f t="shared" si="3"/>
        <v>0</v>
      </c>
    </row>
    <row r="83" spans="1:12">
      <c r="A83" s="71"/>
      <c r="B83" s="71"/>
      <c r="C83" s="71"/>
      <c r="D83" s="71"/>
      <c r="E83" s="71"/>
      <c r="F83" s="212"/>
      <c r="G83" s="218"/>
      <c r="H83" s="215">
        <f t="shared" si="2"/>
        <v>0</v>
      </c>
      <c r="J83" s="212"/>
      <c r="K83" s="218"/>
      <c r="L83" s="215">
        <f t="shared" si="3"/>
        <v>0</v>
      </c>
    </row>
    <row r="84" spans="1:12">
      <c r="A84" s="71"/>
      <c r="B84" s="71"/>
      <c r="C84" s="71"/>
      <c r="D84" s="71"/>
      <c r="E84" s="71"/>
      <c r="F84" s="212"/>
      <c r="G84" s="218"/>
      <c r="H84" s="215">
        <f t="shared" ref="H84:H147" si="4">IF(F84*G84=0,0,F84*G84)</f>
        <v>0</v>
      </c>
      <c r="J84" s="212"/>
      <c r="K84" s="218"/>
      <c r="L84" s="215">
        <f t="shared" ref="L84:L147" si="5">IF(J84*K84=0,0,J84*K84)</f>
        <v>0</v>
      </c>
    </row>
    <row r="85" spans="1:12">
      <c r="A85" s="71"/>
      <c r="B85" s="71"/>
      <c r="C85" s="71"/>
      <c r="D85" s="71"/>
      <c r="E85" s="71"/>
      <c r="F85" s="212"/>
      <c r="G85" s="218"/>
      <c r="H85" s="215">
        <f t="shared" si="4"/>
        <v>0</v>
      </c>
      <c r="J85" s="212"/>
      <c r="K85" s="218"/>
      <c r="L85" s="215">
        <f t="shared" si="5"/>
        <v>0</v>
      </c>
    </row>
    <row r="86" spans="1:12">
      <c r="A86" s="71"/>
      <c r="B86" s="71"/>
      <c r="C86" s="71"/>
      <c r="D86" s="71"/>
      <c r="E86" s="71"/>
      <c r="F86" s="212"/>
      <c r="G86" s="218"/>
      <c r="H86" s="215">
        <f t="shared" si="4"/>
        <v>0</v>
      </c>
      <c r="J86" s="212"/>
      <c r="K86" s="218"/>
      <c r="L86" s="215">
        <f t="shared" si="5"/>
        <v>0</v>
      </c>
    </row>
    <row r="87" spans="1:12">
      <c r="A87" s="71"/>
      <c r="B87" s="71"/>
      <c r="C87" s="71"/>
      <c r="D87" s="71"/>
      <c r="E87" s="71"/>
      <c r="F87" s="212"/>
      <c r="G87" s="218"/>
      <c r="H87" s="215">
        <f t="shared" si="4"/>
        <v>0</v>
      </c>
      <c r="J87" s="212"/>
      <c r="K87" s="218"/>
      <c r="L87" s="215">
        <f t="shared" si="5"/>
        <v>0</v>
      </c>
    </row>
    <row r="88" spans="1:12">
      <c r="A88" s="71"/>
      <c r="B88" s="71"/>
      <c r="C88" s="71"/>
      <c r="D88" s="71"/>
      <c r="E88" s="71"/>
      <c r="F88" s="211"/>
      <c r="G88" s="217"/>
      <c r="H88" s="214">
        <f t="shared" si="4"/>
        <v>0</v>
      </c>
      <c r="J88" s="211"/>
      <c r="K88" s="217"/>
      <c r="L88" s="214">
        <f t="shared" si="5"/>
        <v>0</v>
      </c>
    </row>
    <row r="89" spans="1:12">
      <c r="A89" s="71"/>
      <c r="B89" s="71"/>
      <c r="C89" s="71"/>
      <c r="D89" s="71"/>
      <c r="E89" s="71"/>
      <c r="F89" s="212"/>
      <c r="G89" s="218"/>
      <c r="H89" s="215">
        <f t="shared" si="4"/>
        <v>0</v>
      </c>
      <c r="J89" s="212"/>
      <c r="K89" s="218"/>
      <c r="L89" s="215">
        <f t="shared" si="5"/>
        <v>0</v>
      </c>
    </row>
    <row r="90" spans="1:12">
      <c r="A90" s="71"/>
      <c r="B90" s="71"/>
      <c r="C90" s="71"/>
      <c r="D90" s="71"/>
      <c r="E90" s="71"/>
      <c r="F90" s="212"/>
      <c r="G90" s="218"/>
      <c r="H90" s="215">
        <f t="shared" si="4"/>
        <v>0</v>
      </c>
      <c r="J90" s="212"/>
      <c r="K90" s="218"/>
      <c r="L90" s="215">
        <f t="shared" si="5"/>
        <v>0</v>
      </c>
    </row>
    <row r="91" spans="1:12">
      <c r="A91" s="71"/>
      <c r="B91" s="71"/>
      <c r="C91" s="71"/>
      <c r="D91" s="71"/>
      <c r="E91" s="71"/>
      <c r="F91" s="212"/>
      <c r="G91" s="218"/>
      <c r="H91" s="215">
        <f t="shared" si="4"/>
        <v>0</v>
      </c>
      <c r="J91" s="212"/>
      <c r="K91" s="218"/>
      <c r="L91" s="215">
        <f t="shared" si="5"/>
        <v>0</v>
      </c>
    </row>
    <row r="92" spans="1:12">
      <c r="A92" s="71"/>
      <c r="B92" s="71"/>
      <c r="C92" s="71"/>
      <c r="D92" s="71"/>
      <c r="E92" s="71"/>
      <c r="F92" s="212"/>
      <c r="G92" s="218"/>
      <c r="H92" s="215">
        <f t="shared" si="4"/>
        <v>0</v>
      </c>
      <c r="J92" s="212"/>
      <c r="K92" s="218"/>
      <c r="L92" s="215">
        <f t="shared" si="5"/>
        <v>0</v>
      </c>
    </row>
    <row r="93" spans="1:12">
      <c r="A93" s="71"/>
      <c r="B93" s="71"/>
      <c r="C93" s="71"/>
      <c r="D93" s="71"/>
      <c r="E93" s="71"/>
      <c r="F93" s="212"/>
      <c r="G93" s="218"/>
      <c r="H93" s="215">
        <f t="shared" si="4"/>
        <v>0</v>
      </c>
      <c r="J93" s="212"/>
      <c r="K93" s="218"/>
      <c r="L93" s="215">
        <f t="shared" si="5"/>
        <v>0</v>
      </c>
    </row>
    <row r="94" spans="1:12">
      <c r="A94" s="71"/>
      <c r="B94" s="71"/>
      <c r="C94" s="71"/>
      <c r="D94" s="71"/>
      <c r="E94" s="71"/>
      <c r="F94" s="212"/>
      <c r="G94" s="218"/>
      <c r="H94" s="215">
        <f t="shared" si="4"/>
        <v>0</v>
      </c>
      <c r="J94" s="212"/>
      <c r="K94" s="218"/>
      <c r="L94" s="215">
        <f t="shared" si="5"/>
        <v>0</v>
      </c>
    </row>
    <row r="95" spans="1:12">
      <c r="A95" s="71"/>
      <c r="B95" s="71"/>
      <c r="C95" s="71"/>
      <c r="D95" s="71"/>
      <c r="E95" s="71"/>
      <c r="F95" s="211"/>
      <c r="G95" s="217"/>
      <c r="H95" s="214">
        <f t="shared" si="4"/>
        <v>0</v>
      </c>
      <c r="J95" s="211"/>
      <c r="K95" s="217"/>
      <c r="L95" s="214">
        <f t="shared" si="5"/>
        <v>0</v>
      </c>
    </row>
    <row r="96" spans="1:12">
      <c r="A96" s="71"/>
      <c r="B96" s="71"/>
      <c r="C96" s="71"/>
      <c r="D96" s="71"/>
      <c r="E96" s="71"/>
      <c r="F96" s="212"/>
      <c r="G96" s="218"/>
      <c r="H96" s="215">
        <f t="shared" si="4"/>
        <v>0</v>
      </c>
      <c r="J96" s="212"/>
      <c r="K96" s="218"/>
      <c r="L96" s="215">
        <f t="shared" si="5"/>
        <v>0</v>
      </c>
    </row>
    <row r="97" spans="1:12">
      <c r="A97" s="71"/>
      <c r="B97" s="71"/>
      <c r="C97" s="71"/>
      <c r="D97" s="71"/>
      <c r="E97" s="71"/>
      <c r="F97" s="212"/>
      <c r="G97" s="218"/>
      <c r="H97" s="215">
        <f t="shared" si="4"/>
        <v>0</v>
      </c>
      <c r="J97" s="212"/>
      <c r="K97" s="218"/>
      <c r="L97" s="215">
        <f t="shared" si="5"/>
        <v>0</v>
      </c>
    </row>
    <row r="98" spans="1:12">
      <c r="A98" s="71"/>
      <c r="B98" s="71"/>
      <c r="C98" s="71"/>
      <c r="D98" s="71"/>
      <c r="E98" s="71"/>
      <c r="F98" s="212"/>
      <c r="G98" s="218"/>
      <c r="H98" s="215">
        <f t="shared" si="4"/>
        <v>0</v>
      </c>
      <c r="J98" s="212"/>
      <c r="K98" s="218"/>
      <c r="L98" s="215">
        <f t="shared" si="5"/>
        <v>0</v>
      </c>
    </row>
    <row r="99" spans="1:12">
      <c r="A99" s="71"/>
      <c r="B99" s="71"/>
      <c r="C99" s="71"/>
      <c r="D99" s="71"/>
      <c r="E99" s="71"/>
      <c r="F99" s="212"/>
      <c r="G99" s="218"/>
      <c r="H99" s="215">
        <f t="shared" si="4"/>
        <v>0</v>
      </c>
      <c r="J99" s="212"/>
      <c r="K99" s="218"/>
      <c r="L99" s="215">
        <f t="shared" si="5"/>
        <v>0</v>
      </c>
    </row>
    <row r="100" spans="1:12">
      <c r="A100" s="71"/>
      <c r="B100" s="71"/>
      <c r="C100" s="71"/>
      <c r="D100" s="71"/>
      <c r="E100" s="71"/>
      <c r="F100" s="212"/>
      <c r="G100" s="218"/>
      <c r="H100" s="215">
        <f t="shared" si="4"/>
        <v>0</v>
      </c>
      <c r="J100" s="212"/>
      <c r="K100" s="218"/>
      <c r="L100" s="215">
        <f t="shared" si="5"/>
        <v>0</v>
      </c>
    </row>
    <row r="101" spans="1:12">
      <c r="A101" s="71"/>
      <c r="B101" s="71"/>
      <c r="C101" s="71"/>
      <c r="D101" s="71"/>
      <c r="E101" s="71"/>
      <c r="F101" s="212"/>
      <c r="G101" s="218"/>
      <c r="H101" s="215">
        <f t="shared" si="4"/>
        <v>0</v>
      </c>
      <c r="J101" s="212"/>
      <c r="K101" s="218"/>
      <c r="L101" s="215">
        <f t="shared" si="5"/>
        <v>0</v>
      </c>
    </row>
    <row r="102" spans="1:12">
      <c r="A102" s="71"/>
      <c r="B102" s="71"/>
      <c r="C102" s="71"/>
      <c r="D102" s="71"/>
      <c r="E102" s="71"/>
      <c r="F102" s="211"/>
      <c r="G102" s="217"/>
      <c r="H102" s="214">
        <f t="shared" si="4"/>
        <v>0</v>
      </c>
      <c r="J102" s="211"/>
      <c r="K102" s="217"/>
      <c r="L102" s="214">
        <f t="shared" si="5"/>
        <v>0</v>
      </c>
    </row>
    <row r="103" spans="1:12">
      <c r="A103" s="71"/>
      <c r="B103" s="71"/>
      <c r="C103" s="71"/>
      <c r="D103" s="71"/>
      <c r="E103" s="71"/>
      <c r="F103" s="212"/>
      <c r="G103" s="218"/>
      <c r="H103" s="215">
        <f t="shared" si="4"/>
        <v>0</v>
      </c>
      <c r="J103" s="212"/>
      <c r="K103" s="218"/>
      <c r="L103" s="215">
        <f t="shared" si="5"/>
        <v>0</v>
      </c>
    </row>
    <row r="104" spans="1:12">
      <c r="A104" s="71"/>
      <c r="B104" s="71"/>
      <c r="C104" s="71"/>
      <c r="D104" s="71"/>
      <c r="E104" s="71"/>
      <c r="F104" s="212"/>
      <c r="G104" s="218"/>
      <c r="H104" s="215">
        <f t="shared" si="4"/>
        <v>0</v>
      </c>
      <c r="J104" s="212"/>
      <c r="K104" s="218"/>
      <c r="L104" s="215">
        <f t="shared" si="5"/>
        <v>0</v>
      </c>
    </row>
    <row r="105" spans="1:12">
      <c r="A105" s="71"/>
      <c r="B105" s="71"/>
      <c r="C105" s="71"/>
      <c r="D105" s="71"/>
      <c r="E105" s="71"/>
      <c r="F105" s="212"/>
      <c r="G105" s="218"/>
      <c r="H105" s="215">
        <f t="shared" si="4"/>
        <v>0</v>
      </c>
      <c r="J105" s="212"/>
      <c r="K105" s="218"/>
      <c r="L105" s="215">
        <f t="shared" si="5"/>
        <v>0</v>
      </c>
    </row>
    <row r="106" spans="1:12">
      <c r="A106" s="71"/>
      <c r="B106" s="71"/>
      <c r="C106" s="71"/>
      <c r="D106" s="71"/>
      <c r="E106" s="71"/>
      <c r="F106" s="212"/>
      <c r="G106" s="218"/>
      <c r="H106" s="215">
        <f t="shared" si="4"/>
        <v>0</v>
      </c>
      <c r="J106" s="212"/>
      <c r="K106" s="218"/>
      <c r="L106" s="215">
        <f t="shared" si="5"/>
        <v>0</v>
      </c>
    </row>
    <row r="107" spans="1:12">
      <c r="A107" s="71"/>
      <c r="B107" s="71"/>
      <c r="C107" s="71"/>
      <c r="D107" s="71"/>
      <c r="E107" s="71"/>
      <c r="F107" s="212"/>
      <c r="G107" s="218"/>
      <c r="H107" s="215">
        <f t="shared" si="4"/>
        <v>0</v>
      </c>
      <c r="J107" s="212"/>
      <c r="K107" s="218"/>
      <c r="L107" s="215">
        <f t="shared" si="5"/>
        <v>0</v>
      </c>
    </row>
    <row r="108" spans="1:12">
      <c r="A108" s="71"/>
      <c r="B108" s="71"/>
      <c r="C108" s="71"/>
      <c r="D108" s="71"/>
      <c r="E108" s="71"/>
      <c r="F108" s="212"/>
      <c r="G108" s="218"/>
      <c r="H108" s="215">
        <f t="shared" si="4"/>
        <v>0</v>
      </c>
      <c r="J108" s="212"/>
      <c r="K108" s="218"/>
      <c r="L108" s="215">
        <f t="shared" si="5"/>
        <v>0</v>
      </c>
    </row>
    <row r="109" spans="1:12">
      <c r="A109" s="71"/>
      <c r="B109" s="71"/>
      <c r="C109" s="71"/>
      <c r="D109" s="71"/>
      <c r="E109" s="71"/>
      <c r="F109" s="211"/>
      <c r="G109" s="217"/>
      <c r="H109" s="214">
        <f t="shared" si="4"/>
        <v>0</v>
      </c>
      <c r="J109" s="211"/>
      <c r="K109" s="217"/>
      <c r="L109" s="214">
        <f t="shared" si="5"/>
        <v>0</v>
      </c>
    </row>
    <row r="110" spans="1:12">
      <c r="A110" s="71"/>
      <c r="B110" s="71"/>
      <c r="C110" s="71"/>
      <c r="D110" s="71"/>
      <c r="E110" s="71"/>
      <c r="F110" s="212"/>
      <c r="G110" s="218"/>
      <c r="H110" s="215">
        <f t="shared" si="4"/>
        <v>0</v>
      </c>
      <c r="J110" s="212"/>
      <c r="K110" s="218"/>
      <c r="L110" s="215">
        <f t="shared" si="5"/>
        <v>0</v>
      </c>
    </row>
    <row r="111" spans="1:12">
      <c r="A111" s="71"/>
      <c r="B111" s="71"/>
      <c r="C111" s="71"/>
      <c r="D111" s="71"/>
      <c r="E111" s="71"/>
      <c r="F111" s="212"/>
      <c r="G111" s="218"/>
      <c r="H111" s="215">
        <f t="shared" si="4"/>
        <v>0</v>
      </c>
      <c r="J111" s="212"/>
      <c r="K111" s="218"/>
      <c r="L111" s="215">
        <f t="shared" si="5"/>
        <v>0</v>
      </c>
    </row>
    <row r="112" spans="1:12">
      <c r="A112" s="71"/>
      <c r="B112" s="71"/>
      <c r="C112" s="71"/>
      <c r="D112" s="71"/>
      <c r="E112" s="71"/>
      <c r="F112" s="212"/>
      <c r="G112" s="218"/>
      <c r="H112" s="215">
        <f t="shared" si="4"/>
        <v>0</v>
      </c>
      <c r="J112" s="212"/>
      <c r="K112" s="218"/>
      <c r="L112" s="215">
        <f t="shared" si="5"/>
        <v>0</v>
      </c>
    </row>
    <row r="113" spans="1:12">
      <c r="A113" s="71"/>
      <c r="B113" s="71"/>
      <c r="C113" s="71"/>
      <c r="D113" s="71"/>
      <c r="E113" s="71"/>
      <c r="F113" s="212"/>
      <c r="G113" s="218"/>
      <c r="H113" s="215">
        <f t="shared" si="4"/>
        <v>0</v>
      </c>
      <c r="J113" s="212"/>
      <c r="K113" s="218"/>
      <c r="L113" s="215">
        <f t="shared" si="5"/>
        <v>0</v>
      </c>
    </row>
    <row r="114" spans="1:12">
      <c r="A114" s="71"/>
      <c r="B114" s="71"/>
      <c r="C114" s="71"/>
      <c r="D114" s="71"/>
      <c r="E114" s="71"/>
      <c r="F114" s="212"/>
      <c r="G114" s="218"/>
      <c r="H114" s="215">
        <f t="shared" si="4"/>
        <v>0</v>
      </c>
      <c r="J114" s="212"/>
      <c r="K114" s="218"/>
      <c r="L114" s="215">
        <f t="shared" si="5"/>
        <v>0</v>
      </c>
    </row>
    <row r="115" spans="1:12">
      <c r="A115" s="71"/>
      <c r="B115" s="71"/>
      <c r="C115" s="71"/>
      <c r="D115" s="71"/>
      <c r="E115" s="71"/>
      <c r="F115" s="212"/>
      <c r="G115" s="218"/>
      <c r="H115" s="215">
        <f t="shared" si="4"/>
        <v>0</v>
      </c>
      <c r="J115" s="212"/>
      <c r="K115" s="218"/>
      <c r="L115" s="215">
        <f t="shared" si="5"/>
        <v>0</v>
      </c>
    </row>
    <row r="116" spans="1:12">
      <c r="A116" s="71"/>
      <c r="B116" s="71"/>
      <c r="C116" s="71"/>
      <c r="D116" s="71"/>
      <c r="E116" s="71"/>
      <c r="F116" s="211"/>
      <c r="G116" s="217"/>
      <c r="H116" s="214">
        <f t="shared" si="4"/>
        <v>0</v>
      </c>
      <c r="J116" s="211"/>
      <c r="K116" s="217"/>
      <c r="L116" s="214">
        <f t="shared" si="5"/>
        <v>0</v>
      </c>
    </row>
    <row r="117" spans="1:12">
      <c r="A117" s="71"/>
      <c r="B117" s="71"/>
      <c r="C117" s="71"/>
      <c r="D117" s="71"/>
      <c r="E117" s="71"/>
      <c r="F117" s="212"/>
      <c r="G117" s="218"/>
      <c r="H117" s="215">
        <f t="shared" si="4"/>
        <v>0</v>
      </c>
      <c r="J117" s="212"/>
      <c r="K117" s="218"/>
      <c r="L117" s="215">
        <f t="shared" si="5"/>
        <v>0</v>
      </c>
    </row>
    <row r="118" spans="1:12">
      <c r="A118" s="71"/>
      <c r="B118" s="71"/>
      <c r="C118" s="71"/>
      <c r="D118" s="71"/>
      <c r="E118" s="71"/>
      <c r="F118" s="212"/>
      <c r="G118" s="218"/>
      <c r="H118" s="215">
        <f t="shared" si="4"/>
        <v>0</v>
      </c>
      <c r="J118" s="212"/>
      <c r="K118" s="218"/>
      <c r="L118" s="215">
        <f t="shared" si="5"/>
        <v>0</v>
      </c>
    </row>
    <row r="119" spans="1:12">
      <c r="A119" s="71"/>
      <c r="B119" s="71"/>
      <c r="C119" s="71"/>
      <c r="D119" s="71"/>
      <c r="E119" s="71"/>
      <c r="F119" s="212"/>
      <c r="G119" s="218"/>
      <c r="H119" s="215">
        <f t="shared" si="4"/>
        <v>0</v>
      </c>
      <c r="J119" s="212"/>
      <c r="K119" s="218"/>
      <c r="L119" s="215">
        <f t="shared" si="5"/>
        <v>0</v>
      </c>
    </row>
    <row r="120" spans="1:12">
      <c r="A120" s="71"/>
      <c r="B120" s="71"/>
      <c r="C120" s="71"/>
      <c r="D120" s="71"/>
      <c r="E120" s="71"/>
      <c r="F120" s="212"/>
      <c r="G120" s="218"/>
      <c r="H120" s="215">
        <f t="shared" si="4"/>
        <v>0</v>
      </c>
      <c r="J120" s="212"/>
      <c r="K120" s="218"/>
      <c r="L120" s="215">
        <f t="shared" si="5"/>
        <v>0</v>
      </c>
    </row>
    <row r="121" spans="1:12">
      <c r="A121" s="71"/>
      <c r="B121" s="71"/>
      <c r="C121" s="71"/>
      <c r="D121" s="71"/>
      <c r="E121" s="71"/>
      <c r="F121" s="212"/>
      <c r="G121" s="218"/>
      <c r="H121" s="215">
        <f t="shared" si="4"/>
        <v>0</v>
      </c>
      <c r="J121" s="212"/>
      <c r="K121" s="218"/>
      <c r="L121" s="215">
        <f t="shared" si="5"/>
        <v>0</v>
      </c>
    </row>
    <row r="122" spans="1:12">
      <c r="A122" s="71"/>
      <c r="B122" s="71"/>
      <c r="C122" s="71"/>
      <c r="D122" s="71"/>
      <c r="E122" s="71"/>
      <c r="F122" s="212"/>
      <c r="G122" s="218"/>
      <c r="H122" s="215">
        <f t="shared" si="4"/>
        <v>0</v>
      </c>
      <c r="J122" s="212"/>
      <c r="K122" s="218"/>
      <c r="L122" s="215">
        <f t="shared" si="5"/>
        <v>0</v>
      </c>
    </row>
    <row r="123" spans="1:12">
      <c r="A123" s="71"/>
      <c r="B123" s="71"/>
      <c r="C123" s="71"/>
      <c r="D123" s="71"/>
      <c r="E123" s="71"/>
      <c r="F123" s="211"/>
      <c r="G123" s="217"/>
      <c r="H123" s="214">
        <f t="shared" si="4"/>
        <v>0</v>
      </c>
      <c r="J123" s="211"/>
      <c r="K123" s="217"/>
      <c r="L123" s="214">
        <f t="shared" si="5"/>
        <v>0</v>
      </c>
    </row>
    <row r="124" spans="1:12">
      <c r="A124" s="71"/>
      <c r="B124" s="71"/>
      <c r="C124" s="71"/>
      <c r="D124" s="71"/>
      <c r="E124" s="71"/>
      <c r="F124" s="212"/>
      <c r="G124" s="218"/>
      <c r="H124" s="215">
        <f t="shared" si="4"/>
        <v>0</v>
      </c>
      <c r="J124" s="212"/>
      <c r="K124" s="218"/>
      <c r="L124" s="215">
        <f t="shared" si="5"/>
        <v>0</v>
      </c>
    </row>
    <row r="125" spans="1:12">
      <c r="A125" s="71"/>
      <c r="B125" s="71"/>
      <c r="C125" s="71"/>
      <c r="D125" s="71"/>
      <c r="E125" s="71"/>
      <c r="F125" s="212"/>
      <c r="G125" s="218"/>
      <c r="H125" s="215">
        <f t="shared" si="4"/>
        <v>0</v>
      </c>
      <c r="J125" s="212"/>
      <c r="K125" s="218"/>
      <c r="L125" s="215">
        <f t="shared" si="5"/>
        <v>0</v>
      </c>
    </row>
    <row r="126" spans="1:12">
      <c r="A126" s="71"/>
      <c r="B126" s="71"/>
      <c r="C126" s="71"/>
      <c r="D126" s="71"/>
      <c r="E126" s="71"/>
      <c r="F126" s="212"/>
      <c r="G126" s="218"/>
      <c r="H126" s="215">
        <f t="shared" si="4"/>
        <v>0</v>
      </c>
      <c r="J126" s="212"/>
      <c r="K126" s="218"/>
      <c r="L126" s="215">
        <f t="shared" si="5"/>
        <v>0</v>
      </c>
    </row>
    <row r="127" spans="1:12">
      <c r="A127" s="71"/>
      <c r="B127" s="71"/>
      <c r="C127" s="71"/>
      <c r="D127" s="71"/>
      <c r="E127" s="71"/>
      <c r="F127" s="212"/>
      <c r="G127" s="218"/>
      <c r="H127" s="215">
        <f t="shared" si="4"/>
        <v>0</v>
      </c>
      <c r="J127" s="212"/>
      <c r="K127" s="218"/>
      <c r="L127" s="215">
        <f t="shared" si="5"/>
        <v>0</v>
      </c>
    </row>
    <row r="128" spans="1:12">
      <c r="A128" s="71"/>
      <c r="B128" s="71"/>
      <c r="C128" s="71"/>
      <c r="D128" s="71"/>
      <c r="E128" s="71"/>
      <c r="F128" s="212"/>
      <c r="G128" s="218"/>
      <c r="H128" s="215">
        <f t="shared" si="4"/>
        <v>0</v>
      </c>
      <c r="J128" s="212"/>
      <c r="K128" s="218"/>
      <c r="L128" s="215">
        <f t="shared" si="5"/>
        <v>0</v>
      </c>
    </row>
    <row r="129" spans="1:12">
      <c r="A129" s="71"/>
      <c r="B129" s="71"/>
      <c r="C129" s="71"/>
      <c r="D129" s="71"/>
      <c r="E129" s="71"/>
      <c r="F129" s="212"/>
      <c r="G129" s="218"/>
      <c r="H129" s="215">
        <f t="shared" si="4"/>
        <v>0</v>
      </c>
      <c r="J129" s="212"/>
      <c r="K129" s="218"/>
      <c r="L129" s="215">
        <f t="shared" si="5"/>
        <v>0</v>
      </c>
    </row>
    <row r="130" spans="1:12">
      <c r="A130" s="71"/>
      <c r="B130" s="71"/>
      <c r="C130" s="71"/>
      <c r="D130" s="71"/>
      <c r="E130" s="71"/>
      <c r="F130" s="211"/>
      <c r="G130" s="217"/>
      <c r="H130" s="214">
        <f t="shared" si="4"/>
        <v>0</v>
      </c>
      <c r="J130" s="211"/>
      <c r="K130" s="217"/>
      <c r="L130" s="214">
        <f t="shared" si="5"/>
        <v>0</v>
      </c>
    </row>
    <row r="131" spans="1:12">
      <c r="A131" s="71"/>
      <c r="B131" s="71"/>
      <c r="C131" s="71"/>
      <c r="D131" s="71"/>
      <c r="E131" s="71"/>
      <c r="F131" s="212"/>
      <c r="G131" s="218"/>
      <c r="H131" s="215">
        <f t="shared" si="4"/>
        <v>0</v>
      </c>
      <c r="J131" s="212"/>
      <c r="K131" s="218"/>
      <c r="L131" s="215">
        <f t="shared" si="5"/>
        <v>0</v>
      </c>
    </row>
    <row r="132" spans="1:12">
      <c r="A132" s="71"/>
      <c r="B132" s="71"/>
      <c r="C132" s="71"/>
      <c r="D132" s="71"/>
      <c r="E132" s="71"/>
      <c r="F132" s="212"/>
      <c r="G132" s="218"/>
      <c r="H132" s="215">
        <f t="shared" si="4"/>
        <v>0</v>
      </c>
      <c r="J132" s="212"/>
      <c r="K132" s="218"/>
      <c r="L132" s="215">
        <f t="shared" si="5"/>
        <v>0</v>
      </c>
    </row>
    <row r="133" spans="1:12">
      <c r="A133" s="71"/>
      <c r="B133" s="71"/>
      <c r="C133" s="71"/>
      <c r="D133" s="71"/>
      <c r="E133" s="71"/>
      <c r="F133" s="212"/>
      <c r="G133" s="218"/>
      <c r="H133" s="215">
        <f t="shared" si="4"/>
        <v>0</v>
      </c>
      <c r="J133" s="212"/>
      <c r="K133" s="218"/>
      <c r="L133" s="215">
        <f t="shared" si="5"/>
        <v>0</v>
      </c>
    </row>
    <row r="134" spans="1:12">
      <c r="A134" s="71"/>
      <c r="B134" s="71"/>
      <c r="C134" s="71"/>
      <c r="D134" s="71"/>
      <c r="E134" s="71"/>
      <c r="F134" s="212"/>
      <c r="G134" s="218"/>
      <c r="H134" s="215">
        <f t="shared" si="4"/>
        <v>0</v>
      </c>
      <c r="J134" s="212"/>
      <c r="K134" s="218"/>
      <c r="L134" s="215">
        <f t="shared" si="5"/>
        <v>0</v>
      </c>
    </row>
    <row r="135" spans="1:12">
      <c r="A135" s="71"/>
      <c r="B135" s="71"/>
      <c r="C135" s="71"/>
      <c r="D135" s="71"/>
      <c r="E135" s="71"/>
      <c r="F135" s="212"/>
      <c r="G135" s="218"/>
      <c r="H135" s="215">
        <f t="shared" si="4"/>
        <v>0</v>
      </c>
      <c r="J135" s="212"/>
      <c r="K135" s="218"/>
      <c r="L135" s="215">
        <f t="shared" si="5"/>
        <v>0</v>
      </c>
    </row>
    <row r="136" spans="1:12">
      <c r="A136" s="71"/>
      <c r="B136" s="71"/>
      <c r="C136" s="71"/>
      <c r="D136" s="71"/>
      <c r="E136" s="71"/>
      <c r="F136" s="212"/>
      <c r="G136" s="218"/>
      <c r="H136" s="215">
        <f t="shared" si="4"/>
        <v>0</v>
      </c>
      <c r="J136" s="212"/>
      <c r="K136" s="218"/>
      <c r="L136" s="215">
        <f t="shared" si="5"/>
        <v>0</v>
      </c>
    </row>
    <row r="137" spans="1:12">
      <c r="A137" s="71"/>
      <c r="B137" s="71"/>
      <c r="C137" s="71"/>
      <c r="D137" s="71"/>
      <c r="E137" s="71"/>
      <c r="F137" s="211"/>
      <c r="G137" s="217"/>
      <c r="H137" s="214">
        <f t="shared" si="4"/>
        <v>0</v>
      </c>
      <c r="J137" s="211"/>
      <c r="K137" s="217"/>
      <c r="L137" s="214">
        <f t="shared" si="5"/>
        <v>0</v>
      </c>
    </row>
    <row r="138" spans="1:12">
      <c r="A138" s="71"/>
      <c r="B138" s="71"/>
      <c r="C138" s="71"/>
      <c r="D138" s="71"/>
      <c r="E138" s="71"/>
      <c r="F138" s="212"/>
      <c r="G138" s="218"/>
      <c r="H138" s="215">
        <f t="shared" si="4"/>
        <v>0</v>
      </c>
      <c r="J138" s="212"/>
      <c r="K138" s="218"/>
      <c r="L138" s="215">
        <f t="shared" si="5"/>
        <v>0</v>
      </c>
    </row>
    <row r="139" spans="1:12">
      <c r="A139" s="71"/>
      <c r="B139" s="71"/>
      <c r="C139" s="71"/>
      <c r="D139" s="71"/>
      <c r="E139" s="71"/>
      <c r="F139" s="212"/>
      <c r="G139" s="218"/>
      <c r="H139" s="215">
        <f t="shared" si="4"/>
        <v>0</v>
      </c>
      <c r="J139" s="212"/>
      <c r="K139" s="218"/>
      <c r="L139" s="215">
        <f t="shared" si="5"/>
        <v>0</v>
      </c>
    </row>
    <row r="140" spans="1:12">
      <c r="A140" s="71"/>
      <c r="B140" s="71"/>
      <c r="C140" s="71"/>
      <c r="D140" s="71"/>
      <c r="E140" s="71"/>
      <c r="F140" s="212"/>
      <c r="G140" s="218"/>
      <c r="H140" s="215">
        <f t="shared" si="4"/>
        <v>0</v>
      </c>
      <c r="J140" s="212"/>
      <c r="K140" s="218"/>
      <c r="L140" s="215">
        <f t="shared" si="5"/>
        <v>0</v>
      </c>
    </row>
    <row r="141" spans="1:12">
      <c r="A141" s="71"/>
      <c r="B141" s="71"/>
      <c r="C141" s="71"/>
      <c r="D141" s="71"/>
      <c r="E141" s="71"/>
      <c r="F141" s="212"/>
      <c r="G141" s="218"/>
      <c r="H141" s="215">
        <f t="shared" si="4"/>
        <v>0</v>
      </c>
      <c r="J141" s="212"/>
      <c r="K141" s="218"/>
      <c r="L141" s="215">
        <f t="shared" si="5"/>
        <v>0</v>
      </c>
    </row>
    <row r="142" spans="1:12">
      <c r="A142" s="71"/>
      <c r="B142" s="71"/>
      <c r="C142" s="71"/>
      <c r="D142" s="71"/>
      <c r="E142" s="71"/>
      <c r="F142" s="212"/>
      <c r="G142" s="218"/>
      <c r="H142" s="215">
        <f t="shared" si="4"/>
        <v>0</v>
      </c>
      <c r="J142" s="212"/>
      <c r="K142" s="218"/>
      <c r="L142" s="215">
        <f t="shared" si="5"/>
        <v>0</v>
      </c>
    </row>
    <row r="143" spans="1:12">
      <c r="A143" s="71"/>
      <c r="B143" s="71"/>
      <c r="C143" s="71"/>
      <c r="D143" s="71"/>
      <c r="E143" s="71"/>
      <c r="F143" s="212"/>
      <c r="G143" s="218"/>
      <c r="H143" s="215">
        <f t="shared" si="4"/>
        <v>0</v>
      </c>
      <c r="J143" s="212"/>
      <c r="K143" s="218"/>
      <c r="L143" s="215">
        <f t="shared" si="5"/>
        <v>0</v>
      </c>
    </row>
    <row r="144" spans="1:12">
      <c r="A144" s="71"/>
      <c r="B144" s="71"/>
      <c r="C144" s="71"/>
      <c r="D144" s="71"/>
      <c r="E144" s="71"/>
      <c r="F144" s="211"/>
      <c r="G144" s="217"/>
      <c r="H144" s="214">
        <f t="shared" si="4"/>
        <v>0</v>
      </c>
      <c r="J144" s="211"/>
      <c r="K144" s="217"/>
      <c r="L144" s="214">
        <f t="shared" si="5"/>
        <v>0</v>
      </c>
    </row>
    <row r="145" spans="1:12">
      <c r="A145" s="71"/>
      <c r="B145" s="71"/>
      <c r="C145" s="71"/>
      <c r="D145" s="71"/>
      <c r="E145" s="71"/>
      <c r="F145" s="212"/>
      <c r="G145" s="218"/>
      <c r="H145" s="215">
        <f t="shared" si="4"/>
        <v>0</v>
      </c>
      <c r="J145" s="212"/>
      <c r="K145" s="218"/>
      <c r="L145" s="215">
        <f t="shared" si="5"/>
        <v>0</v>
      </c>
    </row>
    <row r="146" spans="1:12">
      <c r="A146" s="71"/>
      <c r="B146" s="71"/>
      <c r="C146" s="71"/>
      <c r="D146" s="71"/>
      <c r="E146" s="71"/>
      <c r="F146" s="212"/>
      <c r="G146" s="218"/>
      <c r="H146" s="215">
        <f t="shared" si="4"/>
        <v>0</v>
      </c>
      <c r="J146" s="212"/>
      <c r="K146" s="218"/>
      <c r="L146" s="215">
        <f t="shared" si="5"/>
        <v>0</v>
      </c>
    </row>
    <row r="147" spans="1:12">
      <c r="A147" s="71"/>
      <c r="B147" s="71"/>
      <c r="C147" s="71"/>
      <c r="D147" s="71"/>
      <c r="E147" s="71"/>
      <c r="F147" s="212"/>
      <c r="G147" s="218"/>
      <c r="H147" s="215">
        <f t="shared" si="4"/>
        <v>0</v>
      </c>
      <c r="J147" s="212"/>
      <c r="K147" s="218"/>
      <c r="L147" s="215">
        <f t="shared" si="5"/>
        <v>0</v>
      </c>
    </row>
    <row r="148" spans="1:12">
      <c r="A148" s="71"/>
      <c r="B148" s="71"/>
      <c r="C148" s="71"/>
      <c r="D148" s="71"/>
      <c r="E148" s="71"/>
      <c r="F148" s="212"/>
      <c r="G148" s="218"/>
      <c r="H148" s="215">
        <f t="shared" ref="H148:H149" si="6">IF(F148*G148=0,0,F148*G148)</f>
        <v>0</v>
      </c>
      <c r="J148" s="212"/>
      <c r="K148" s="218"/>
      <c r="L148" s="215">
        <f t="shared" ref="L148:L149" si="7">IF(J148*K148=0,0,J148*K148)</f>
        <v>0</v>
      </c>
    </row>
    <row r="149" spans="1:12">
      <c r="A149" s="71"/>
      <c r="B149" s="71"/>
      <c r="C149" s="71"/>
      <c r="D149" s="71"/>
      <c r="E149" s="71"/>
      <c r="F149" s="212"/>
      <c r="G149" s="218"/>
      <c r="H149" s="215">
        <f t="shared" si="6"/>
        <v>0</v>
      </c>
      <c r="J149" s="212"/>
      <c r="K149" s="218"/>
      <c r="L149" s="215">
        <f t="shared" si="7"/>
        <v>0</v>
      </c>
    </row>
  </sheetData>
  <sheetProtection algorithmName="SHA-512" hashValue="gv2ozUMiq2tYJ7XJVGSKj868GBztZgBJZ+t2niepi9FJaBhT/2C99oH8kZ3eOW3TmvNLL9KRQDqbmYGLdYZkYQ==" saltValue="M02uvSWhuk7rUYmN09agcw==" spinCount="100000" sheet="1" objects="1" scenarios="1" sort="0" autoFilter="0" pivotTables="0"/>
  <autoFilter ref="A9:L9"/>
  <mergeCells count="5">
    <mergeCell ref="A7:E7"/>
    <mergeCell ref="F7:H7"/>
    <mergeCell ref="F4:H4"/>
    <mergeCell ref="J4:L4"/>
    <mergeCell ref="J7:L7"/>
  </mergeCells>
  <conditionalFormatting sqref="A11:B17 D11:E17 A18:E149">
    <cfRule type="expression" dxfId="47" priority="11">
      <formula>$A$1=TRUE</formula>
    </cfRule>
  </conditionalFormatting>
  <conditionalFormatting sqref="I11:I149">
    <cfRule type="cellIs" dxfId="46" priority="9" operator="lessThan">
      <formula>0</formula>
    </cfRule>
  </conditionalFormatting>
  <conditionalFormatting sqref="C11:C17">
    <cfRule type="expression" dxfId="45" priority="7">
      <formula>$A$1=TRUE</formula>
    </cfRule>
  </conditionalFormatting>
  <conditionalFormatting sqref="J11:L149">
    <cfRule type="cellIs" dxfId="44" priority="1" operator="lessThan">
      <formula>0</formula>
    </cfRule>
  </conditionalFormatting>
  <conditionalFormatting sqref="F11:G149">
    <cfRule type="expression" dxfId="43" priority="6">
      <formula>$A$1=TRUE</formula>
    </cfRule>
  </conditionalFormatting>
  <conditionalFormatting sqref="F11:H149">
    <cfRule type="cellIs" dxfId="42" priority="4" operator="lessThan">
      <formula>0</formula>
    </cfRule>
  </conditionalFormatting>
  <conditionalFormatting sqref="H11:H149">
    <cfRule type="cellIs" dxfId="41" priority="5" operator="equal">
      <formula>0</formula>
    </cfRule>
  </conditionalFormatting>
  <conditionalFormatting sqref="J11:K149">
    <cfRule type="expression" dxfId="40" priority="3">
      <formula>$A$1=TRUE</formula>
    </cfRule>
  </conditionalFormatting>
  <conditionalFormatting sqref="L11:L149">
    <cfRule type="cellIs" dxfId="39" priority="2" operator="equal">
      <formula>0</formula>
    </cfRule>
  </conditionalFormatting>
  <pageMargins left="0.19685039370078741" right="0.19685039370078741" top="0.19685039370078741" bottom="0.19685039370078741" header="0.19685039370078741" footer="0.19685039370078741"/>
  <pageSetup paperSize="9" scale="55" orientation="landscape" r:id="rId1"/>
  <ignoredErrors>
    <ignoredError sqref="H11:H70 L11 L13:L70 L12 M12:N12 M11:N11 M13:N70"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4D9"/>
  </sheetPr>
  <dimension ref="A1:L149"/>
  <sheetViews>
    <sheetView showGridLines="0" zoomScale="85" zoomScaleNormal="85" workbookViewId="0">
      <pane ySplit="10" topLeftCell="A11" activePane="bottomLeft" state="frozen"/>
      <selection activeCell="A2" sqref="A2"/>
      <selection pane="bottomLeft" activeCell="C10" sqref="C10"/>
    </sheetView>
  </sheetViews>
  <sheetFormatPr defaultColWidth="9.140625" defaultRowHeight="12.75"/>
  <cols>
    <col min="1" max="1" width="25.7109375" style="1" customWidth="1"/>
    <col min="2" max="2" width="41.85546875" style="1" customWidth="1"/>
    <col min="3" max="3" width="25.7109375" style="1" customWidth="1"/>
    <col min="4" max="4" width="25.7109375" style="1" hidden="1" customWidth="1"/>
    <col min="5" max="5" width="21.7109375" style="1" customWidth="1"/>
    <col min="6" max="7" width="9.28515625" style="1" customWidth="1"/>
    <col min="8" max="8" width="15.7109375" style="1" customWidth="1"/>
    <col min="9" max="9" width="0.85546875" style="1" customWidth="1"/>
    <col min="10" max="11" width="9.28515625" style="1" customWidth="1"/>
    <col min="12" max="12" width="15.7109375" style="1" customWidth="1"/>
    <col min="13" max="13" width="0.85546875" style="1" customWidth="1"/>
    <col min="14" max="16384" width="9.140625" style="1"/>
  </cols>
  <sheetData>
    <row r="1" spans="1:12">
      <c r="A1" s="3" t="b">
        <f>Voorblad!$B$52</f>
        <v>1</v>
      </c>
    </row>
    <row r="2" spans="1:12">
      <c r="B2" s="2" t="str">
        <f>'Samenvattend overzicht'!B3</f>
        <v>Projecttitel</v>
      </c>
      <c r="C2" s="17" t="str">
        <f>'Samenvattend overzicht'!C3</f>
        <v>Titel van het project</v>
      </c>
      <c r="D2" s="15"/>
      <c r="E2" s="15"/>
      <c r="F2" s="15"/>
      <c r="G2" s="7"/>
      <c r="H2" s="7"/>
      <c r="J2" s="15"/>
      <c r="K2" s="7"/>
      <c r="L2" s="7"/>
    </row>
    <row r="3" spans="1:12">
      <c r="B3" s="2" t="str">
        <f>'Samenvattend overzicht'!B4</f>
        <v>Aanvrager</v>
      </c>
      <c r="C3" s="17" t="str">
        <f>'Samenvattend overzicht'!C4</f>
        <v>Naam van de hogeschool</v>
      </c>
      <c r="D3" s="7"/>
      <c r="E3" s="7"/>
      <c r="F3" s="7"/>
      <c r="G3" s="7"/>
      <c r="H3" s="7"/>
      <c r="J3" s="7"/>
      <c r="K3" s="7"/>
      <c r="L3" s="7"/>
    </row>
    <row r="4" spans="1:12">
      <c r="A4" s="235" t="str">
        <f ca="1">MID(CELL("bestandsnaam",$A$1),FIND("]",CELL("bestandsnaam",$A$1))+1,31)</f>
        <v>Werkpakket 4</v>
      </c>
      <c r="B4" s="2"/>
      <c r="C4" s="17"/>
      <c r="D4" s="7"/>
      <c r="E4" s="7"/>
      <c r="F4" s="385"/>
      <c r="G4" s="385"/>
      <c r="H4" s="385"/>
      <c r="I4" s="342"/>
      <c r="J4" s="385"/>
      <c r="K4" s="385"/>
      <c r="L4" s="385"/>
    </row>
    <row r="5" spans="1:12" ht="12.75" hidden="1" customHeight="1">
      <c r="A5" s="8"/>
      <c r="B5" s="8"/>
      <c r="C5" s="9"/>
      <c r="D5" s="10"/>
      <c r="E5" s="10"/>
      <c r="G5" s="16" t="s">
        <v>20</v>
      </c>
      <c r="H5" s="223">
        <f>SUM(H11:H9998)</f>
        <v>0</v>
      </c>
      <c r="K5" s="16" t="s">
        <v>20</v>
      </c>
      <c r="L5" s="223">
        <f>SUM(L11:L9998)</f>
        <v>0</v>
      </c>
    </row>
    <row r="6" spans="1:12">
      <c r="A6" s="8"/>
      <c r="B6" s="8" t="str">
        <f>Voorblad!B4</f>
        <v>Begrotingsformat incl. voortgangs- en eindrapportage</v>
      </c>
      <c r="C6" s="9"/>
      <c r="D6" s="10"/>
      <c r="E6" s="10"/>
      <c r="F6" s="11"/>
      <c r="G6" s="9"/>
      <c r="H6" s="9"/>
      <c r="J6" s="11"/>
      <c r="K6" s="9"/>
      <c r="L6" s="9"/>
    </row>
    <row r="7" spans="1:12" s="46" customFormat="1">
      <c r="A7" s="380" t="s">
        <v>33</v>
      </c>
      <c r="B7" s="381"/>
      <c r="C7" s="381"/>
      <c r="D7" s="381"/>
      <c r="E7" s="381"/>
      <c r="F7" s="382" t="s">
        <v>2</v>
      </c>
      <c r="G7" s="380"/>
      <c r="H7" s="380"/>
      <c r="J7" s="383" t="s">
        <v>28</v>
      </c>
      <c r="K7" s="384"/>
      <c r="L7" s="384"/>
    </row>
    <row r="8" spans="1:12" s="46" customFormat="1">
      <c r="A8" s="47" t="s">
        <v>11</v>
      </c>
      <c r="B8" s="47" t="s">
        <v>12</v>
      </c>
      <c r="C8" s="48" t="s">
        <v>13</v>
      </c>
      <c r="D8" s="49" t="s">
        <v>14</v>
      </c>
      <c r="E8" s="49" t="s">
        <v>15</v>
      </c>
      <c r="F8" s="50" t="s">
        <v>16</v>
      </c>
      <c r="G8" s="168" t="s">
        <v>17</v>
      </c>
      <c r="H8" s="168" t="s">
        <v>22</v>
      </c>
      <c r="J8" s="50" t="s">
        <v>21</v>
      </c>
      <c r="K8" s="168" t="s">
        <v>130</v>
      </c>
      <c r="L8" s="168" t="s">
        <v>131</v>
      </c>
    </row>
    <row r="9" spans="1:12" s="46" customFormat="1" ht="13.5" thickBot="1">
      <c r="A9" s="179" t="s">
        <v>4</v>
      </c>
      <c r="B9" s="179" t="s">
        <v>5</v>
      </c>
      <c r="C9" s="180" t="s">
        <v>29</v>
      </c>
      <c r="D9" s="181" t="s">
        <v>6</v>
      </c>
      <c r="E9" s="181" t="s">
        <v>7</v>
      </c>
      <c r="F9" s="219" t="s">
        <v>8</v>
      </c>
      <c r="G9" s="180" t="s">
        <v>3</v>
      </c>
      <c r="H9" s="180" t="s">
        <v>27</v>
      </c>
      <c r="I9" s="175"/>
      <c r="J9" s="219" t="s">
        <v>8</v>
      </c>
      <c r="K9" s="180" t="s">
        <v>3</v>
      </c>
      <c r="L9" s="180" t="s">
        <v>27</v>
      </c>
    </row>
    <row r="10" spans="1:12" s="12" customFormat="1" ht="14.25" thickTop="1" thickBot="1">
      <c r="A10" s="182" t="s">
        <v>1</v>
      </c>
      <c r="B10" s="182" t="s">
        <v>1</v>
      </c>
      <c r="C10" s="182" t="s">
        <v>1</v>
      </c>
      <c r="D10" s="183"/>
      <c r="E10" s="182" t="s">
        <v>1</v>
      </c>
      <c r="F10" s="182" t="s">
        <v>1</v>
      </c>
      <c r="G10" s="176" t="s">
        <v>1</v>
      </c>
      <c r="H10" s="177">
        <f>SUM(H11:H9998)</f>
        <v>0</v>
      </c>
      <c r="I10" s="178"/>
      <c r="J10" s="182" t="s">
        <v>1</v>
      </c>
      <c r="K10" s="176" t="s">
        <v>1</v>
      </c>
      <c r="L10" s="177">
        <f>SUM(L11:L9998)</f>
        <v>0</v>
      </c>
    </row>
    <row r="11" spans="1:12" s="13" customFormat="1" ht="13.5" thickTop="1">
      <c r="A11" s="70"/>
      <c r="B11" s="70"/>
      <c r="C11" s="70"/>
      <c r="D11" s="70"/>
      <c r="E11" s="70"/>
      <c r="F11" s="211"/>
      <c r="G11" s="217"/>
      <c r="H11" s="214">
        <f>IF(F11*G11=0,0,F11*G11)</f>
        <v>0</v>
      </c>
      <c r="J11" s="211"/>
      <c r="K11" s="217"/>
      <c r="L11" s="214">
        <f>IF(J11*K11=0,0,J11*K11)</f>
        <v>0</v>
      </c>
    </row>
    <row r="12" spans="1:12">
      <c r="A12" s="71"/>
      <c r="B12" s="71"/>
      <c r="C12" s="71"/>
      <c r="D12" s="71"/>
      <c r="E12" s="71"/>
      <c r="F12" s="212"/>
      <c r="G12" s="218"/>
      <c r="H12" s="215">
        <f t="shared" ref="H12:H70" si="0">IF(F12*G12=0,0,F12*G12)</f>
        <v>0</v>
      </c>
      <c r="J12" s="212"/>
      <c r="K12" s="218"/>
      <c r="L12" s="215">
        <f t="shared" ref="L12:L70" si="1">IF(J12*K12=0,0,J12*K12)</f>
        <v>0</v>
      </c>
    </row>
    <row r="13" spans="1:12">
      <c r="A13" s="71"/>
      <c r="B13" s="71"/>
      <c r="C13" s="71"/>
      <c r="D13" s="71"/>
      <c r="E13" s="71"/>
      <c r="F13" s="212"/>
      <c r="G13" s="218"/>
      <c r="H13" s="215">
        <f t="shared" si="0"/>
        <v>0</v>
      </c>
      <c r="J13" s="212"/>
      <c r="K13" s="218"/>
      <c r="L13" s="215">
        <f t="shared" si="1"/>
        <v>0</v>
      </c>
    </row>
    <row r="14" spans="1:12">
      <c r="A14" s="71"/>
      <c r="B14" s="71"/>
      <c r="C14" s="71"/>
      <c r="D14" s="71"/>
      <c r="E14" s="71"/>
      <c r="F14" s="212"/>
      <c r="G14" s="218"/>
      <c r="H14" s="215">
        <f t="shared" si="0"/>
        <v>0</v>
      </c>
      <c r="J14" s="212"/>
      <c r="K14" s="218"/>
      <c r="L14" s="215">
        <f t="shared" si="1"/>
        <v>0</v>
      </c>
    </row>
    <row r="15" spans="1:12">
      <c r="A15" s="71"/>
      <c r="B15" s="71"/>
      <c r="C15" s="71"/>
      <c r="D15" s="71"/>
      <c r="E15" s="71"/>
      <c r="F15" s="212"/>
      <c r="G15" s="218"/>
      <c r="H15" s="215">
        <f t="shared" si="0"/>
        <v>0</v>
      </c>
      <c r="J15" s="212"/>
      <c r="K15" s="218"/>
      <c r="L15" s="215">
        <f t="shared" si="1"/>
        <v>0</v>
      </c>
    </row>
    <row r="16" spans="1:12">
      <c r="A16" s="71"/>
      <c r="B16" s="71"/>
      <c r="C16" s="71"/>
      <c r="D16" s="71"/>
      <c r="E16" s="71"/>
      <c r="F16" s="212"/>
      <c r="G16" s="218"/>
      <c r="H16" s="215">
        <f t="shared" si="0"/>
        <v>0</v>
      </c>
      <c r="J16" s="212"/>
      <c r="K16" s="218"/>
      <c r="L16" s="215">
        <f t="shared" si="1"/>
        <v>0</v>
      </c>
    </row>
    <row r="17" spans="1:12">
      <c r="A17" s="71"/>
      <c r="B17" s="71"/>
      <c r="C17" s="71"/>
      <c r="D17" s="71"/>
      <c r="E17" s="71"/>
      <c r="F17" s="212"/>
      <c r="G17" s="218"/>
      <c r="H17" s="215">
        <f t="shared" si="0"/>
        <v>0</v>
      </c>
      <c r="J17" s="212"/>
      <c r="K17" s="218"/>
      <c r="L17" s="215">
        <f t="shared" si="1"/>
        <v>0</v>
      </c>
    </row>
    <row r="18" spans="1:12">
      <c r="A18" s="71"/>
      <c r="B18" s="71"/>
      <c r="C18" s="71"/>
      <c r="D18" s="71"/>
      <c r="E18" s="71"/>
      <c r="F18" s="211"/>
      <c r="G18" s="217"/>
      <c r="H18" s="214">
        <f t="shared" si="0"/>
        <v>0</v>
      </c>
      <c r="J18" s="211"/>
      <c r="K18" s="217"/>
      <c r="L18" s="214">
        <f t="shared" si="1"/>
        <v>0</v>
      </c>
    </row>
    <row r="19" spans="1:12">
      <c r="A19" s="71"/>
      <c r="B19" s="71"/>
      <c r="C19" s="71"/>
      <c r="D19" s="71"/>
      <c r="E19" s="71"/>
      <c r="F19" s="212"/>
      <c r="G19" s="218"/>
      <c r="H19" s="215">
        <f t="shared" si="0"/>
        <v>0</v>
      </c>
      <c r="J19" s="212"/>
      <c r="K19" s="218"/>
      <c r="L19" s="215">
        <f t="shared" si="1"/>
        <v>0</v>
      </c>
    </row>
    <row r="20" spans="1:12">
      <c r="A20" s="71"/>
      <c r="B20" s="71"/>
      <c r="C20" s="71"/>
      <c r="D20" s="71"/>
      <c r="E20" s="71"/>
      <c r="F20" s="212"/>
      <c r="G20" s="218"/>
      <c r="H20" s="215">
        <f t="shared" si="0"/>
        <v>0</v>
      </c>
      <c r="J20" s="212"/>
      <c r="K20" s="218"/>
      <c r="L20" s="215">
        <f t="shared" si="1"/>
        <v>0</v>
      </c>
    </row>
    <row r="21" spans="1:12">
      <c r="A21" s="71"/>
      <c r="B21" s="71"/>
      <c r="C21" s="71"/>
      <c r="D21" s="71"/>
      <c r="E21" s="71"/>
      <c r="F21" s="212"/>
      <c r="G21" s="218"/>
      <c r="H21" s="215">
        <f t="shared" si="0"/>
        <v>0</v>
      </c>
      <c r="J21" s="212"/>
      <c r="K21" s="218"/>
      <c r="L21" s="215">
        <f t="shared" si="1"/>
        <v>0</v>
      </c>
    </row>
    <row r="22" spans="1:12">
      <c r="A22" s="71"/>
      <c r="B22" s="71"/>
      <c r="C22" s="71"/>
      <c r="D22" s="71"/>
      <c r="E22" s="71"/>
      <c r="F22" s="212"/>
      <c r="G22" s="218"/>
      <c r="H22" s="215">
        <f t="shared" si="0"/>
        <v>0</v>
      </c>
      <c r="J22" s="212"/>
      <c r="K22" s="218"/>
      <c r="L22" s="215">
        <f t="shared" si="1"/>
        <v>0</v>
      </c>
    </row>
    <row r="23" spans="1:12">
      <c r="A23" s="71"/>
      <c r="B23" s="71"/>
      <c r="C23" s="71"/>
      <c r="D23" s="71"/>
      <c r="E23" s="71"/>
      <c r="F23" s="212"/>
      <c r="G23" s="218"/>
      <c r="H23" s="215">
        <f t="shared" si="0"/>
        <v>0</v>
      </c>
      <c r="J23" s="212"/>
      <c r="K23" s="218"/>
      <c r="L23" s="215">
        <f t="shared" si="1"/>
        <v>0</v>
      </c>
    </row>
    <row r="24" spans="1:12">
      <c r="A24" s="71"/>
      <c r="B24" s="71"/>
      <c r="C24" s="71"/>
      <c r="D24" s="71"/>
      <c r="E24" s="71"/>
      <c r="F24" s="212"/>
      <c r="G24" s="218"/>
      <c r="H24" s="215">
        <f t="shared" si="0"/>
        <v>0</v>
      </c>
      <c r="J24" s="212"/>
      <c r="K24" s="218"/>
      <c r="L24" s="215">
        <f t="shared" si="1"/>
        <v>0</v>
      </c>
    </row>
    <row r="25" spans="1:12">
      <c r="A25" s="71"/>
      <c r="B25" s="71"/>
      <c r="C25" s="71"/>
      <c r="D25" s="71"/>
      <c r="E25" s="71"/>
      <c r="F25" s="211"/>
      <c r="G25" s="217"/>
      <c r="H25" s="214">
        <f t="shared" si="0"/>
        <v>0</v>
      </c>
      <c r="J25" s="211"/>
      <c r="K25" s="217"/>
      <c r="L25" s="214">
        <f t="shared" si="1"/>
        <v>0</v>
      </c>
    </row>
    <row r="26" spans="1:12">
      <c r="A26" s="71"/>
      <c r="B26" s="71"/>
      <c r="C26" s="71"/>
      <c r="D26" s="71"/>
      <c r="E26" s="71"/>
      <c r="F26" s="212"/>
      <c r="G26" s="218"/>
      <c r="H26" s="215">
        <f t="shared" si="0"/>
        <v>0</v>
      </c>
      <c r="J26" s="212"/>
      <c r="K26" s="218"/>
      <c r="L26" s="215">
        <f t="shared" si="1"/>
        <v>0</v>
      </c>
    </row>
    <row r="27" spans="1:12">
      <c r="A27" s="71"/>
      <c r="B27" s="71"/>
      <c r="C27" s="71"/>
      <c r="D27" s="71"/>
      <c r="E27" s="71"/>
      <c r="F27" s="212"/>
      <c r="G27" s="218"/>
      <c r="H27" s="215">
        <f t="shared" si="0"/>
        <v>0</v>
      </c>
      <c r="J27" s="212"/>
      <c r="K27" s="218"/>
      <c r="L27" s="215">
        <f t="shared" si="1"/>
        <v>0</v>
      </c>
    </row>
    <row r="28" spans="1:12">
      <c r="A28" s="71"/>
      <c r="B28" s="71"/>
      <c r="C28" s="71"/>
      <c r="D28" s="71"/>
      <c r="E28" s="71"/>
      <c r="F28" s="212"/>
      <c r="G28" s="218"/>
      <c r="H28" s="215">
        <f t="shared" si="0"/>
        <v>0</v>
      </c>
      <c r="J28" s="212"/>
      <c r="K28" s="218"/>
      <c r="L28" s="215">
        <f t="shared" si="1"/>
        <v>0</v>
      </c>
    </row>
    <row r="29" spans="1:12">
      <c r="A29" s="71"/>
      <c r="B29" s="71"/>
      <c r="C29" s="71"/>
      <c r="D29" s="71"/>
      <c r="E29" s="71"/>
      <c r="F29" s="212"/>
      <c r="G29" s="218"/>
      <c r="H29" s="215">
        <f t="shared" si="0"/>
        <v>0</v>
      </c>
      <c r="J29" s="212"/>
      <c r="K29" s="218"/>
      <c r="L29" s="215">
        <f t="shared" si="1"/>
        <v>0</v>
      </c>
    </row>
    <row r="30" spans="1:12">
      <c r="A30" s="71"/>
      <c r="B30" s="71"/>
      <c r="C30" s="71"/>
      <c r="D30" s="71"/>
      <c r="E30" s="71"/>
      <c r="F30" s="212"/>
      <c r="G30" s="218"/>
      <c r="H30" s="215">
        <f t="shared" si="0"/>
        <v>0</v>
      </c>
      <c r="J30" s="212"/>
      <c r="K30" s="218"/>
      <c r="L30" s="215">
        <f t="shared" si="1"/>
        <v>0</v>
      </c>
    </row>
    <row r="31" spans="1:12">
      <c r="A31" s="71"/>
      <c r="B31" s="71"/>
      <c r="C31" s="71"/>
      <c r="D31" s="71"/>
      <c r="E31" s="71"/>
      <c r="F31" s="212"/>
      <c r="G31" s="218"/>
      <c r="H31" s="215">
        <f t="shared" si="0"/>
        <v>0</v>
      </c>
      <c r="J31" s="212"/>
      <c r="K31" s="218"/>
      <c r="L31" s="215">
        <f t="shared" si="1"/>
        <v>0</v>
      </c>
    </row>
    <row r="32" spans="1:12">
      <c r="A32" s="71"/>
      <c r="B32" s="71"/>
      <c r="C32" s="71"/>
      <c r="D32" s="71"/>
      <c r="E32" s="71"/>
      <c r="F32" s="211"/>
      <c r="G32" s="217"/>
      <c r="H32" s="214">
        <f t="shared" si="0"/>
        <v>0</v>
      </c>
      <c r="J32" s="211"/>
      <c r="K32" s="217"/>
      <c r="L32" s="214">
        <f t="shared" si="1"/>
        <v>0</v>
      </c>
    </row>
    <row r="33" spans="1:12">
      <c r="A33" s="71"/>
      <c r="B33" s="71"/>
      <c r="C33" s="71"/>
      <c r="D33" s="71"/>
      <c r="E33" s="71"/>
      <c r="F33" s="212"/>
      <c r="G33" s="218"/>
      <c r="H33" s="215">
        <f t="shared" si="0"/>
        <v>0</v>
      </c>
      <c r="J33" s="212"/>
      <c r="K33" s="218"/>
      <c r="L33" s="215">
        <f t="shared" si="1"/>
        <v>0</v>
      </c>
    </row>
    <row r="34" spans="1:12">
      <c r="A34" s="71"/>
      <c r="B34" s="71"/>
      <c r="C34" s="71"/>
      <c r="D34" s="71"/>
      <c r="E34" s="71"/>
      <c r="F34" s="212"/>
      <c r="G34" s="218"/>
      <c r="H34" s="215">
        <f t="shared" si="0"/>
        <v>0</v>
      </c>
      <c r="J34" s="212"/>
      <c r="K34" s="218"/>
      <c r="L34" s="215">
        <f t="shared" si="1"/>
        <v>0</v>
      </c>
    </row>
    <row r="35" spans="1:12">
      <c r="A35" s="71"/>
      <c r="B35" s="71"/>
      <c r="C35" s="71"/>
      <c r="D35" s="71"/>
      <c r="E35" s="71"/>
      <c r="F35" s="212"/>
      <c r="G35" s="218"/>
      <c r="H35" s="215">
        <f t="shared" si="0"/>
        <v>0</v>
      </c>
      <c r="J35" s="212"/>
      <c r="K35" s="218"/>
      <c r="L35" s="215">
        <f t="shared" si="1"/>
        <v>0</v>
      </c>
    </row>
    <row r="36" spans="1:12">
      <c r="A36" s="71"/>
      <c r="B36" s="71"/>
      <c r="C36" s="71"/>
      <c r="D36" s="71"/>
      <c r="E36" s="71"/>
      <c r="F36" s="212"/>
      <c r="G36" s="218"/>
      <c r="H36" s="215">
        <f t="shared" si="0"/>
        <v>0</v>
      </c>
      <c r="J36" s="212"/>
      <c r="K36" s="218"/>
      <c r="L36" s="215">
        <f t="shared" si="1"/>
        <v>0</v>
      </c>
    </row>
    <row r="37" spans="1:12">
      <c r="A37" s="71"/>
      <c r="B37" s="71"/>
      <c r="C37" s="71"/>
      <c r="D37" s="71"/>
      <c r="E37" s="71"/>
      <c r="F37" s="212"/>
      <c r="G37" s="218"/>
      <c r="H37" s="215">
        <f t="shared" si="0"/>
        <v>0</v>
      </c>
      <c r="J37" s="212"/>
      <c r="K37" s="218"/>
      <c r="L37" s="215">
        <f t="shared" si="1"/>
        <v>0</v>
      </c>
    </row>
    <row r="38" spans="1:12">
      <c r="A38" s="71"/>
      <c r="B38" s="71"/>
      <c r="C38" s="71"/>
      <c r="D38" s="71"/>
      <c r="E38" s="71"/>
      <c r="F38" s="212"/>
      <c r="G38" s="218"/>
      <c r="H38" s="215">
        <f t="shared" si="0"/>
        <v>0</v>
      </c>
      <c r="J38" s="212"/>
      <c r="K38" s="218"/>
      <c r="L38" s="215">
        <f t="shared" si="1"/>
        <v>0</v>
      </c>
    </row>
    <row r="39" spans="1:12">
      <c r="A39" s="71"/>
      <c r="B39" s="71"/>
      <c r="C39" s="71"/>
      <c r="D39" s="71"/>
      <c r="E39" s="71"/>
      <c r="F39" s="211"/>
      <c r="G39" s="217"/>
      <c r="H39" s="214">
        <f t="shared" si="0"/>
        <v>0</v>
      </c>
      <c r="J39" s="211"/>
      <c r="K39" s="217"/>
      <c r="L39" s="214">
        <f t="shared" si="1"/>
        <v>0</v>
      </c>
    </row>
    <row r="40" spans="1:12">
      <c r="A40" s="71"/>
      <c r="B40" s="71"/>
      <c r="C40" s="71"/>
      <c r="D40" s="71"/>
      <c r="E40" s="71"/>
      <c r="F40" s="212"/>
      <c r="G40" s="218"/>
      <c r="H40" s="215">
        <f t="shared" si="0"/>
        <v>0</v>
      </c>
      <c r="J40" s="212"/>
      <c r="K40" s="218"/>
      <c r="L40" s="215">
        <f t="shared" si="1"/>
        <v>0</v>
      </c>
    </row>
    <row r="41" spans="1:12">
      <c r="A41" s="71"/>
      <c r="B41" s="71"/>
      <c r="C41" s="71"/>
      <c r="D41" s="71"/>
      <c r="E41" s="71"/>
      <c r="F41" s="212"/>
      <c r="G41" s="218"/>
      <c r="H41" s="215">
        <f t="shared" si="0"/>
        <v>0</v>
      </c>
      <c r="J41" s="212"/>
      <c r="K41" s="218"/>
      <c r="L41" s="215">
        <f t="shared" si="1"/>
        <v>0</v>
      </c>
    </row>
    <row r="42" spans="1:12">
      <c r="A42" s="71"/>
      <c r="B42" s="71"/>
      <c r="C42" s="71"/>
      <c r="D42" s="71"/>
      <c r="E42" s="71"/>
      <c r="F42" s="212"/>
      <c r="G42" s="218"/>
      <c r="H42" s="215">
        <f t="shared" si="0"/>
        <v>0</v>
      </c>
      <c r="J42" s="212"/>
      <c r="K42" s="218"/>
      <c r="L42" s="215">
        <f t="shared" si="1"/>
        <v>0</v>
      </c>
    </row>
    <row r="43" spans="1:12">
      <c r="A43" s="71"/>
      <c r="B43" s="71"/>
      <c r="C43" s="71"/>
      <c r="D43" s="71"/>
      <c r="E43" s="71"/>
      <c r="F43" s="212"/>
      <c r="G43" s="218"/>
      <c r="H43" s="215">
        <f t="shared" si="0"/>
        <v>0</v>
      </c>
      <c r="J43" s="212"/>
      <c r="K43" s="218"/>
      <c r="L43" s="215">
        <f t="shared" si="1"/>
        <v>0</v>
      </c>
    </row>
    <row r="44" spans="1:12">
      <c r="A44" s="71"/>
      <c r="B44" s="71"/>
      <c r="C44" s="71"/>
      <c r="D44" s="71"/>
      <c r="E44" s="71"/>
      <c r="F44" s="212"/>
      <c r="G44" s="218"/>
      <c r="H44" s="215">
        <f t="shared" si="0"/>
        <v>0</v>
      </c>
      <c r="J44" s="212"/>
      <c r="K44" s="218"/>
      <c r="L44" s="215">
        <f t="shared" si="1"/>
        <v>0</v>
      </c>
    </row>
    <row r="45" spans="1:12">
      <c r="A45" s="71"/>
      <c r="B45" s="71"/>
      <c r="C45" s="71"/>
      <c r="D45" s="71"/>
      <c r="E45" s="71"/>
      <c r="F45" s="212"/>
      <c r="G45" s="218"/>
      <c r="H45" s="215">
        <f t="shared" si="0"/>
        <v>0</v>
      </c>
      <c r="J45" s="212"/>
      <c r="K45" s="218"/>
      <c r="L45" s="215">
        <f t="shared" si="1"/>
        <v>0</v>
      </c>
    </row>
    <row r="46" spans="1:12">
      <c r="A46" s="71"/>
      <c r="B46" s="71"/>
      <c r="C46" s="71"/>
      <c r="D46" s="71"/>
      <c r="E46" s="71"/>
      <c r="F46" s="211"/>
      <c r="G46" s="217"/>
      <c r="H46" s="214">
        <f t="shared" si="0"/>
        <v>0</v>
      </c>
      <c r="J46" s="211"/>
      <c r="K46" s="217"/>
      <c r="L46" s="214">
        <f t="shared" si="1"/>
        <v>0</v>
      </c>
    </row>
    <row r="47" spans="1:12">
      <c r="A47" s="71"/>
      <c r="B47" s="71"/>
      <c r="C47" s="71"/>
      <c r="D47" s="71"/>
      <c r="E47" s="71"/>
      <c r="F47" s="212"/>
      <c r="G47" s="218"/>
      <c r="H47" s="215">
        <f t="shared" si="0"/>
        <v>0</v>
      </c>
      <c r="J47" s="212"/>
      <c r="K47" s="218"/>
      <c r="L47" s="215">
        <f t="shared" si="1"/>
        <v>0</v>
      </c>
    </row>
    <row r="48" spans="1:12">
      <c r="A48" s="71"/>
      <c r="B48" s="71"/>
      <c r="C48" s="71"/>
      <c r="D48" s="71"/>
      <c r="E48" s="71"/>
      <c r="F48" s="212"/>
      <c r="G48" s="218"/>
      <c r="H48" s="215">
        <f t="shared" si="0"/>
        <v>0</v>
      </c>
      <c r="J48" s="212"/>
      <c r="K48" s="218"/>
      <c r="L48" s="215">
        <f t="shared" si="1"/>
        <v>0</v>
      </c>
    </row>
    <row r="49" spans="1:12">
      <c r="A49" s="71"/>
      <c r="B49" s="71"/>
      <c r="C49" s="71"/>
      <c r="D49" s="71"/>
      <c r="E49" s="71"/>
      <c r="F49" s="212"/>
      <c r="G49" s="218"/>
      <c r="H49" s="215">
        <f t="shared" si="0"/>
        <v>0</v>
      </c>
      <c r="J49" s="212"/>
      <c r="K49" s="218"/>
      <c r="L49" s="215">
        <f t="shared" si="1"/>
        <v>0</v>
      </c>
    </row>
    <row r="50" spans="1:12">
      <c r="A50" s="71"/>
      <c r="B50" s="71"/>
      <c r="C50" s="71"/>
      <c r="D50" s="71"/>
      <c r="E50" s="71"/>
      <c r="F50" s="212"/>
      <c r="G50" s="218"/>
      <c r="H50" s="215">
        <f t="shared" si="0"/>
        <v>0</v>
      </c>
      <c r="J50" s="212"/>
      <c r="K50" s="218"/>
      <c r="L50" s="215">
        <f t="shared" si="1"/>
        <v>0</v>
      </c>
    </row>
    <row r="51" spans="1:12">
      <c r="A51" s="71"/>
      <c r="B51" s="71"/>
      <c r="C51" s="71"/>
      <c r="D51" s="71"/>
      <c r="E51" s="71"/>
      <c r="F51" s="212"/>
      <c r="G51" s="218"/>
      <c r="H51" s="215">
        <f t="shared" si="0"/>
        <v>0</v>
      </c>
      <c r="J51" s="212"/>
      <c r="K51" s="218"/>
      <c r="L51" s="215">
        <f t="shared" si="1"/>
        <v>0</v>
      </c>
    </row>
    <row r="52" spans="1:12">
      <c r="A52" s="71"/>
      <c r="B52" s="71"/>
      <c r="C52" s="71"/>
      <c r="D52" s="71"/>
      <c r="E52" s="71"/>
      <c r="F52" s="212"/>
      <c r="G52" s="218"/>
      <c r="H52" s="215">
        <f t="shared" si="0"/>
        <v>0</v>
      </c>
      <c r="J52" s="212"/>
      <c r="K52" s="218"/>
      <c r="L52" s="215">
        <f t="shared" si="1"/>
        <v>0</v>
      </c>
    </row>
    <row r="53" spans="1:12">
      <c r="A53" s="71"/>
      <c r="B53" s="71"/>
      <c r="C53" s="71"/>
      <c r="D53" s="71"/>
      <c r="E53" s="71"/>
      <c r="F53" s="211"/>
      <c r="G53" s="217"/>
      <c r="H53" s="214">
        <f t="shared" si="0"/>
        <v>0</v>
      </c>
      <c r="J53" s="211"/>
      <c r="K53" s="217"/>
      <c r="L53" s="214">
        <f t="shared" si="1"/>
        <v>0</v>
      </c>
    </row>
    <row r="54" spans="1:12">
      <c r="A54" s="71"/>
      <c r="B54" s="71"/>
      <c r="C54" s="71"/>
      <c r="D54" s="71"/>
      <c r="E54" s="71"/>
      <c r="F54" s="212"/>
      <c r="G54" s="218"/>
      <c r="H54" s="215">
        <f t="shared" si="0"/>
        <v>0</v>
      </c>
      <c r="J54" s="212"/>
      <c r="K54" s="218"/>
      <c r="L54" s="215">
        <f t="shared" si="1"/>
        <v>0</v>
      </c>
    </row>
    <row r="55" spans="1:12">
      <c r="A55" s="71"/>
      <c r="B55" s="71"/>
      <c r="C55" s="71"/>
      <c r="D55" s="71"/>
      <c r="E55" s="71"/>
      <c r="F55" s="212"/>
      <c r="G55" s="218"/>
      <c r="H55" s="215">
        <f t="shared" si="0"/>
        <v>0</v>
      </c>
      <c r="J55" s="212"/>
      <c r="K55" s="218"/>
      <c r="L55" s="215">
        <f t="shared" si="1"/>
        <v>0</v>
      </c>
    </row>
    <row r="56" spans="1:12">
      <c r="A56" s="71"/>
      <c r="B56" s="71"/>
      <c r="C56" s="71"/>
      <c r="D56" s="71"/>
      <c r="E56" s="71"/>
      <c r="F56" s="212"/>
      <c r="G56" s="218"/>
      <c r="H56" s="215">
        <f t="shared" si="0"/>
        <v>0</v>
      </c>
      <c r="J56" s="212"/>
      <c r="K56" s="218"/>
      <c r="L56" s="215">
        <f t="shared" si="1"/>
        <v>0</v>
      </c>
    </row>
    <row r="57" spans="1:12">
      <c r="A57" s="71"/>
      <c r="B57" s="71"/>
      <c r="C57" s="71"/>
      <c r="D57" s="71"/>
      <c r="E57" s="71"/>
      <c r="F57" s="212"/>
      <c r="G57" s="218"/>
      <c r="H57" s="215">
        <f t="shared" si="0"/>
        <v>0</v>
      </c>
      <c r="J57" s="212"/>
      <c r="K57" s="218"/>
      <c r="L57" s="215">
        <f t="shared" si="1"/>
        <v>0</v>
      </c>
    </row>
    <row r="58" spans="1:12">
      <c r="A58" s="71"/>
      <c r="B58" s="71"/>
      <c r="C58" s="71"/>
      <c r="D58" s="71"/>
      <c r="E58" s="71"/>
      <c r="F58" s="212"/>
      <c r="G58" s="218"/>
      <c r="H58" s="215">
        <f t="shared" si="0"/>
        <v>0</v>
      </c>
      <c r="J58" s="212"/>
      <c r="K58" s="218"/>
      <c r="L58" s="215">
        <f t="shared" si="1"/>
        <v>0</v>
      </c>
    </row>
    <row r="59" spans="1:12">
      <c r="A59" s="71"/>
      <c r="B59" s="71"/>
      <c r="C59" s="71"/>
      <c r="D59" s="71"/>
      <c r="E59" s="71"/>
      <c r="F59" s="212"/>
      <c r="G59" s="218"/>
      <c r="H59" s="215">
        <f t="shared" si="0"/>
        <v>0</v>
      </c>
      <c r="J59" s="212"/>
      <c r="K59" s="218"/>
      <c r="L59" s="215">
        <f t="shared" si="1"/>
        <v>0</v>
      </c>
    </row>
    <row r="60" spans="1:12">
      <c r="A60" s="71"/>
      <c r="B60" s="71"/>
      <c r="C60" s="71"/>
      <c r="D60" s="71"/>
      <c r="E60" s="71"/>
      <c r="F60" s="211"/>
      <c r="G60" s="217"/>
      <c r="H60" s="214">
        <f t="shared" si="0"/>
        <v>0</v>
      </c>
      <c r="J60" s="211"/>
      <c r="K60" s="217"/>
      <c r="L60" s="214">
        <f t="shared" si="1"/>
        <v>0</v>
      </c>
    </row>
    <row r="61" spans="1:12">
      <c r="A61" s="71"/>
      <c r="B61" s="71"/>
      <c r="C61" s="71"/>
      <c r="D61" s="71"/>
      <c r="E61" s="71"/>
      <c r="F61" s="212"/>
      <c r="G61" s="218"/>
      <c r="H61" s="215">
        <f t="shared" si="0"/>
        <v>0</v>
      </c>
      <c r="J61" s="212"/>
      <c r="K61" s="218"/>
      <c r="L61" s="215">
        <f t="shared" si="1"/>
        <v>0</v>
      </c>
    </row>
    <row r="62" spans="1:12">
      <c r="A62" s="71"/>
      <c r="B62" s="71"/>
      <c r="C62" s="71"/>
      <c r="D62" s="71"/>
      <c r="E62" s="71"/>
      <c r="F62" s="212"/>
      <c r="G62" s="218"/>
      <c r="H62" s="215">
        <f t="shared" si="0"/>
        <v>0</v>
      </c>
      <c r="J62" s="212"/>
      <c r="K62" s="218"/>
      <c r="L62" s="215">
        <f t="shared" si="1"/>
        <v>0</v>
      </c>
    </row>
    <row r="63" spans="1:12">
      <c r="A63" s="71"/>
      <c r="B63" s="71"/>
      <c r="C63" s="71"/>
      <c r="D63" s="71"/>
      <c r="E63" s="71"/>
      <c r="F63" s="212"/>
      <c r="G63" s="218"/>
      <c r="H63" s="215">
        <f t="shared" si="0"/>
        <v>0</v>
      </c>
      <c r="J63" s="212"/>
      <c r="K63" s="218"/>
      <c r="L63" s="215">
        <f t="shared" si="1"/>
        <v>0</v>
      </c>
    </row>
    <row r="64" spans="1:12">
      <c r="A64" s="71"/>
      <c r="B64" s="71"/>
      <c r="C64" s="71"/>
      <c r="D64" s="71"/>
      <c r="E64" s="71"/>
      <c r="F64" s="212"/>
      <c r="G64" s="218"/>
      <c r="H64" s="215">
        <f t="shared" si="0"/>
        <v>0</v>
      </c>
      <c r="J64" s="212"/>
      <c r="K64" s="218"/>
      <c r="L64" s="215">
        <f t="shared" si="1"/>
        <v>0</v>
      </c>
    </row>
    <row r="65" spans="1:12">
      <c r="A65" s="71"/>
      <c r="B65" s="71"/>
      <c r="C65" s="71"/>
      <c r="D65" s="71"/>
      <c r="E65" s="71"/>
      <c r="F65" s="212"/>
      <c r="G65" s="218"/>
      <c r="H65" s="215">
        <f t="shared" si="0"/>
        <v>0</v>
      </c>
      <c r="J65" s="212"/>
      <c r="K65" s="218"/>
      <c r="L65" s="215">
        <f t="shared" si="1"/>
        <v>0</v>
      </c>
    </row>
    <row r="66" spans="1:12">
      <c r="A66" s="71"/>
      <c r="B66" s="71"/>
      <c r="C66" s="71"/>
      <c r="D66" s="71"/>
      <c r="E66" s="71"/>
      <c r="F66" s="212"/>
      <c r="G66" s="218"/>
      <c r="H66" s="215">
        <f t="shared" si="0"/>
        <v>0</v>
      </c>
      <c r="J66" s="212"/>
      <c r="K66" s="218"/>
      <c r="L66" s="215">
        <f t="shared" si="1"/>
        <v>0</v>
      </c>
    </row>
    <row r="67" spans="1:12">
      <c r="A67" s="71"/>
      <c r="B67" s="71"/>
      <c r="C67" s="71"/>
      <c r="D67" s="71"/>
      <c r="E67" s="71"/>
      <c r="F67" s="211"/>
      <c r="G67" s="217"/>
      <c r="H67" s="214">
        <f t="shared" si="0"/>
        <v>0</v>
      </c>
      <c r="J67" s="211"/>
      <c r="K67" s="217"/>
      <c r="L67" s="214">
        <f t="shared" si="1"/>
        <v>0</v>
      </c>
    </row>
    <row r="68" spans="1:12">
      <c r="A68" s="71"/>
      <c r="B68" s="71"/>
      <c r="C68" s="71"/>
      <c r="D68" s="71"/>
      <c r="E68" s="71"/>
      <c r="F68" s="212"/>
      <c r="G68" s="218"/>
      <c r="H68" s="215">
        <f t="shared" si="0"/>
        <v>0</v>
      </c>
      <c r="J68" s="212"/>
      <c r="K68" s="218"/>
      <c r="L68" s="215">
        <f t="shared" si="1"/>
        <v>0</v>
      </c>
    </row>
    <row r="69" spans="1:12">
      <c r="A69" s="71"/>
      <c r="B69" s="71"/>
      <c r="C69" s="71"/>
      <c r="D69" s="71"/>
      <c r="E69" s="71"/>
      <c r="F69" s="212"/>
      <c r="G69" s="218"/>
      <c r="H69" s="215">
        <f t="shared" si="0"/>
        <v>0</v>
      </c>
      <c r="J69" s="212"/>
      <c r="K69" s="218"/>
      <c r="L69" s="215">
        <f t="shared" si="1"/>
        <v>0</v>
      </c>
    </row>
    <row r="70" spans="1:12">
      <c r="A70" s="71"/>
      <c r="B70" s="71"/>
      <c r="C70" s="71"/>
      <c r="D70" s="71"/>
      <c r="E70" s="71"/>
      <c r="F70" s="212"/>
      <c r="G70" s="218"/>
      <c r="H70" s="215">
        <f t="shared" si="0"/>
        <v>0</v>
      </c>
      <c r="J70" s="212"/>
      <c r="K70" s="218"/>
      <c r="L70" s="215">
        <f t="shared" si="1"/>
        <v>0</v>
      </c>
    </row>
    <row r="71" spans="1:12">
      <c r="A71" s="71"/>
      <c r="B71" s="71"/>
      <c r="C71" s="71"/>
      <c r="D71" s="71"/>
      <c r="E71" s="71"/>
      <c r="F71" s="212"/>
      <c r="G71" s="218"/>
      <c r="H71" s="215">
        <f t="shared" ref="H71:H83" si="2">IF(F71*G71=0,0,F71*G71)</f>
        <v>0</v>
      </c>
      <c r="J71" s="212"/>
      <c r="K71" s="218"/>
      <c r="L71" s="215">
        <f t="shared" ref="L71:L83" si="3">IF(J71*K71=0,0,J71*K71)</f>
        <v>0</v>
      </c>
    </row>
    <row r="72" spans="1:12">
      <c r="A72" s="71"/>
      <c r="B72" s="71"/>
      <c r="C72" s="71"/>
      <c r="D72" s="71"/>
      <c r="E72" s="71"/>
      <c r="F72" s="212"/>
      <c r="G72" s="218"/>
      <c r="H72" s="215">
        <f t="shared" si="2"/>
        <v>0</v>
      </c>
      <c r="J72" s="212"/>
      <c r="K72" s="218"/>
      <c r="L72" s="215">
        <f t="shared" si="3"/>
        <v>0</v>
      </c>
    </row>
    <row r="73" spans="1:12">
      <c r="A73" s="71"/>
      <c r="B73" s="71"/>
      <c r="C73" s="71"/>
      <c r="D73" s="71"/>
      <c r="E73" s="71"/>
      <c r="F73" s="212"/>
      <c r="G73" s="218"/>
      <c r="H73" s="215">
        <f t="shared" si="2"/>
        <v>0</v>
      </c>
      <c r="J73" s="212"/>
      <c r="K73" s="218"/>
      <c r="L73" s="215">
        <f t="shared" si="3"/>
        <v>0</v>
      </c>
    </row>
    <row r="74" spans="1:12">
      <c r="A74" s="71"/>
      <c r="B74" s="71"/>
      <c r="C74" s="71"/>
      <c r="D74" s="71"/>
      <c r="E74" s="71"/>
      <c r="F74" s="211"/>
      <c r="G74" s="217"/>
      <c r="H74" s="214">
        <f t="shared" si="2"/>
        <v>0</v>
      </c>
      <c r="J74" s="211"/>
      <c r="K74" s="217"/>
      <c r="L74" s="214">
        <f t="shared" si="3"/>
        <v>0</v>
      </c>
    </row>
    <row r="75" spans="1:12">
      <c r="A75" s="71"/>
      <c r="B75" s="71"/>
      <c r="C75" s="71"/>
      <c r="D75" s="71"/>
      <c r="E75" s="71"/>
      <c r="F75" s="212"/>
      <c r="G75" s="218"/>
      <c r="H75" s="215">
        <f t="shared" si="2"/>
        <v>0</v>
      </c>
      <c r="J75" s="212"/>
      <c r="K75" s="218"/>
      <c r="L75" s="215">
        <f t="shared" si="3"/>
        <v>0</v>
      </c>
    </row>
    <row r="76" spans="1:12">
      <c r="A76" s="71"/>
      <c r="B76" s="71"/>
      <c r="C76" s="71"/>
      <c r="D76" s="71"/>
      <c r="E76" s="71"/>
      <c r="F76" s="212"/>
      <c r="G76" s="218"/>
      <c r="H76" s="215">
        <f t="shared" si="2"/>
        <v>0</v>
      </c>
      <c r="J76" s="212"/>
      <c r="K76" s="218"/>
      <c r="L76" s="215">
        <f t="shared" si="3"/>
        <v>0</v>
      </c>
    </row>
    <row r="77" spans="1:12">
      <c r="A77" s="71"/>
      <c r="B77" s="71"/>
      <c r="C77" s="71"/>
      <c r="D77" s="71"/>
      <c r="E77" s="71"/>
      <c r="F77" s="212"/>
      <c r="G77" s="218"/>
      <c r="H77" s="215">
        <f t="shared" si="2"/>
        <v>0</v>
      </c>
      <c r="J77" s="212"/>
      <c r="K77" s="218"/>
      <c r="L77" s="215">
        <f t="shared" si="3"/>
        <v>0</v>
      </c>
    </row>
    <row r="78" spans="1:12">
      <c r="A78" s="71"/>
      <c r="B78" s="71"/>
      <c r="C78" s="71"/>
      <c r="D78" s="71"/>
      <c r="E78" s="71"/>
      <c r="F78" s="212"/>
      <c r="G78" s="218"/>
      <c r="H78" s="215">
        <f t="shared" si="2"/>
        <v>0</v>
      </c>
      <c r="J78" s="212"/>
      <c r="K78" s="218"/>
      <c r="L78" s="215">
        <f t="shared" si="3"/>
        <v>0</v>
      </c>
    </row>
    <row r="79" spans="1:12">
      <c r="A79" s="71"/>
      <c r="B79" s="71"/>
      <c r="C79" s="71"/>
      <c r="D79" s="71"/>
      <c r="E79" s="71"/>
      <c r="F79" s="212"/>
      <c r="G79" s="218"/>
      <c r="H79" s="215">
        <f t="shared" si="2"/>
        <v>0</v>
      </c>
      <c r="J79" s="212"/>
      <c r="K79" s="218"/>
      <c r="L79" s="215">
        <f t="shared" si="3"/>
        <v>0</v>
      </c>
    </row>
    <row r="80" spans="1:12">
      <c r="A80" s="71"/>
      <c r="B80" s="71"/>
      <c r="C80" s="71"/>
      <c r="D80" s="71"/>
      <c r="E80" s="71"/>
      <c r="F80" s="212"/>
      <c r="G80" s="218"/>
      <c r="H80" s="215">
        <f t="shared" si="2"/>
        <v>0</v>
      </c>
      <c r="J80" s="212"/>
      <c r="K80" s="218"/>
      <c r="L80" s="215">
        <f t="shared" si="3"/>
        <v>0</v>
      </c>
    </row>
    <row r="81" spans="1:12">
      <c r="A81" s="71"/>
      <c r="B81" s="71"/>
      <c r="C81" s="71"/>
      <c r="D81" s="71"/>
      <c r="E81" s="71"/>
      <c r="F81" s="211"/>
      <c r="G81" s="217"/>
      <c r="H81" s="214">
        <f t="shared" si="2"/>
        <v>0</v>
      </c>
      <c r="J81" s="211"/>
      <c r="K81" s="217"/>
      <c r="L81" s="214">
        <f t="shared" si="3"/>
        <v>0</v>
      </c>
    </row>
    <row r="82" spans="1:12">
      <c r="A82" s="71"/>
      <c r="B82" s="71"/>
      <c r="C82" s="71"/>
      <c r="D82" s="71"/>
      <c r="E82" s="71"/>
      <c r="F82" s="212"/>
      <c r="G82" s="218"/>
      <c r="H82" s="215">
        <f t="shared" si="2"/>
        <v>0</v>
      </c>
      <c r="J82" s="212"/>
      <c r="K82" s="218"/>
      <c r="L82" s="215">
        <f t="shared" si="3"/>
        <v>0</v>
      </c>
    </row>
    <row r="83" spans="1:12">
      <c r="A83" s="71"/>
      <c r="B83" s="71"/>
      <c r="C83" s="71"/>
      <c r="D83" s="71"/>
      <c r="E83" s="71"/>
      <c r="F83" s="212"/>
      <c r="G83" s="218"/>
      <c r="H83" s="215">
        <f t="shared" si="2"/>
        <v>0</v>
      </c>
      <c r="J83" s="212"/>
      <c r="K83" s="218"/>
      <c r="L83" s="215">
        <f t="shared" si="3"/>
        <v>0</v>
      </c>
    </row>
    <row r="84" spans="1:12">
      <c r="A84" s="71"/>
      <c r="B84" s="71"/>
      <c r="C84" s="71"/>
      <c r="D84" s="71"/>
      <c r="E84" s="71"/>
      <c r="F84" s="212"/>
      <c r="G84" s="218"/>
      <c r="H84" s="215"/>
      <c r="J84" s="212"/>
      <c r="K84" s="218"/>
      <c r="L84" s="215"/>
    </row>
    <row r="85" spans="1:12">
      <c r="A85" s="71"/>
      <c r="B85" s="71"/>
      <c r="C85" s="71"/>
      <c r="D85" s="71"/>
      <c r="E85" s="71"/>
      <c r="F85" s="212"/>
      <c r="G85" s="218"/>
      <c r="H85" s="215"/>
      <c r="J85" s="212"/>
      <c r="K85" s="218"/>
      <c r="L85" s="215"/>
    </row>
    <row r="86" spans="1:12">
      <c r="A86" s="71"/>
      <c r="B86" s="71"/>
      <c r="C86" s="71"/>
      <c r="D86" s="71"/>
      <c r="E86" s="71"/>
      <c r="F86" s="212"/>
      <c r="G86" s="218"/>
      <c r="H86" s="215"/>
      <c r="J86" s="212"/>
      <c r="K86" s="218"/>
      <c r="L86" s="215"/>
    </row>
    <row r="87" spans="1:12">
      <c r="A87" s="71"/>
      <c r="B87" s="71"/>
      <c r="C87" s="71"/>
      <c r="D87" s="71"/>
      <c r="E87" s="71"/>
      <c r="F87" s="212"/>
      <c r="G87" s="218"/>
      <c r="H87" s="215"/>
      <c r="J87" s="212"/>
      <c r="K87" s="218"/>
      <c r="L87" s="215"/>
    </row>
    <row r="88" spans="1:12">
      <c r="A88" s="71"/>
      <c r="B88" s="71"/>
      <c r="C88" s="71"/>
      <c r="D88" s="71"/>
      <c r="E88" s="71"/>
      <c r="F88" s="211"/>
      <c r="G88" s="217"/>
      <c r="H88" s="214"/>
      <c r="J88" s="211"/>
      <c r="K88" s="217"/>
      <c r="L88" s="214"/>
    </row>
    <row r="89" spans="1:12">
      <c r="A89" s="71"/>
      <c r="B89" s="71"/>
      <c r="C89" s="71"/>
      <c r="D89" s="71"/>
      <c r="E89" s="71"/>
      <c r="F89" s="212"/>
      <c r="G89" s="218"/>
      <c r="H89" s="215"/>
      <c r="J89" s="212"/>
      <c r="K89" s="218"/>
      <c r="L89" s="215"/>
    </row>
    <row r="90" spans="1:12">
      <c r="A90" s="71"/>
      <c r="B90" s="71"/>
      <c r="C90" s="71"/>
      <c r="D90" s="71"/>
      <c r="E90" s="71"/>
      <c r="F90" s="212"/>
      <c r="G90" s="218"/>
      <c r="H90" s="215"/>
      <c r="J90" s="212"/>
      <c r="K90" s="218"/>
      <c r="L90" s="215"/>
    </row>
    <row r="91" spans="1:12">
      <c r="A91" s="71"/>
      <c r="B91" s="71"/>
      <c r="C91" s="71"/>
      <c r="D91" s="71"/>
      <c r="E91" s="71"/>
      <c r="F91" s="212"/>
      <c r="G91" s="218"/>
      <c r="H91" s="215"/>
      <c r="J91" s="212"/>
      <c r="K91" s="218"/>
      <c r="L91" s="215"/>
    </row>
    <row r="92" spans="1:12">
      <c r="A92" s="71"/>
      <c r="B92" s="71"/>
      <c r="C92" s="71"/>
      <c r="D92" s="71"/>
      <c r="E92" s="71"/>
      <c r="F92" s="212"/>
      <c r="G92" s="218"/>
      <c r="H92" s="215"/>
      <c r="J92" s="212"/>
      <c r="K92" s="218"/>
      <c r="L92" s="215"/>
    </row>
    <row r="93" spans="1:12">
      <c r="A93" s="71"/>
      <c r="B93" s="71"/>
      <c r="C93" s="71"/>
      <c r="D93" s="71"/>
      <c r="E93" s="71"/>
      <c r="F93" s="212"/>
      <c r="G93" s="218"/>
      <c r="H93" s="215"/>
      <c r="J93" s="212"/>
      <c r="K93" s="218"/>
      <c r="L93" s="215"/>
    </row>
    <row r="94" spans="1:12">
      <c r="A94" s="71"/>
      <c r="B94" s="71"/>
      <c r="C94" s="71"/>
      <c r="D94" s="71"/>
      <c r="E94" s="71"/>
      <c r="F94" s="212"/>
      <c r="G94" s="218"/>
      <c r="H94" s="215"/>
      <c r="J94" s="212"/>
      <c r="K94" s="218"/>
      <c r="L94" s="215"/>
    </row>
    <row r="95" spans="1:12">
      <c r="A95" s="71"/>
      <c r="B95" s="71"/>
      <c r="C95" s="71"/>
      <c r="D95" s="71"/>
      <c r="E95" s="71"/>
      <c r="F95" s="211"/>
      <c r="G95" s="217"/>
      <c r="H95" s="214"/>
      <c r="J95" s="211"/>
      <c r="K95" s="217"/>
      <c r="L95" s="214"/>
    </row>
    <row r="96" spans="1:12">
      <c r="A96" s="71"/>
      <c r="B96" s="71"/>
      <c r="C96" s="71"/>
      <c r="D96" s="71"/>
      <c r="E96" s="71"/>
      <c r="F96" s="212"/>
      <c r="G96" s="218"/>
      <c r="H96" s="215"/>
      <c r="J96" s="212"/>
      <c r="K96" s="218"/>
      <c r="L96" s="215"/>
    </row>
    <row r="97" spans="1:12">
      <c r="A97" s="71"/>
      <c r="B97" s="71"/>
      <c r="C97" s="71"/>
      <c r="D97" s="71"/>
      <c r="E97" s="71"/>
      <c r="F97" s="212"/>
      <c r="G97" s="218"/>
      <c r="H97" s="215"/>
      <c r="J97" s="212"/>
      <c r="K97" s="218"/>
      <c r="L97" s="215"/>
    </row>
    <row r="98" spans="1:12">
      <c r="A98" s="71"/>
      <c r="B98" s="71"/>
      <c r="C98" s="71"/>
      <c r="D98" s="71"/>
      <c r="E98" s="71"/>
      <c r="F98" s="212"/>
      <c r="G98" s="218"/>
      <c r="H98" s="215"/>
      <c r="J98" s="212"/>
      <c r="K98" s="218"/>
      <c r="L98" s="215"/>
    </row>
    <row r="99" spans="1:12">
      <c r="A99" s="71"/>
      <c r="B99" s="71"/>
      <c r="C99" s="71"/>
      <c r="D99" s="71"/>
      <c r="E99" s="71"/>
      <c r="F99" s="212"/>
      <c r="G99" s="218"/>
      <c r="H99" s="215"/>
      <c r="J99" s="212"/>
      <c r="K99" s="218"/>
      <c r="L99" s="215"/>
    </row>
    <row r="100" spans="1:12">
      <c r="A100" s="71"/>
      <c r="B100" s="71"/>
      <c r="C100" s="71"/>
      <c r="D100" s="71"/>
      <c r="E100" s="71"/>
      <c r="F100" s="212"/>
      <c r="G100" s="218"/>
      <c r="H100" s="215"/>
      <c r="J100" s="212"/>
      <c r="K100" s="218"/>
      <c r="L100" s="215"/>
    </row>
    <row r="101" spans="1:12">
      <c r="A101" s="71"/>
      <c r="B101" s="71"/>
      <c r="C101" s="71"/>
      <c r="D101" s="71"/>
      <c r="E101" s="71"/>
      <c r="F101" s="212"/>
      <c r="G101" s="218"/>
      <c r="H101" s="215"/>
      <c r="J101" s="212"/>
      <c r="K101" s="218"/>
      <c r="L101" s="215"/>
    </row>
    <row r="102" spans="1:12">
      <c r="A102" s="71"/>
      <c r="B102" s="71"/>
      <c r="C102" s="71"/>
      <c r="D102" s="71"/>
      <c r="E102" s="71"/>
      <c r="F102" s="211"/>
      <c r="G102" s="217"/>
      <c r="H102" s="214"/>
      <c r="J102" s="211"/>
      <c r="K102" s="217"/>
      <c r="L102" s="214"/>
    </row>
    <row r="103" spans="1:12">
      <c r="A103" s="71"/>
      <c r="B103" s="71"/>
      <c r="C103" s="71"/>
      <c r="D103" s="71"/>
      <c r="E103" s="71"/>
      <c r="F103" s="212"/>
      <c r="G103" s="218"/>
      <c r="H103" s="215"/>
      <c r="J103" s="212"/>
      <c r="K103" s="218"/>
      <c r="L103" s="215"/>
    </row>
    <row r="104" spans="1:12">
      <c r="A104" s="71"/>
      <c r="B104" s="71"/>
      <c r="C104" s="71"/>
      <c r="D104" s="71"/>
      <c r="E104" s="71"/>
      <c r="F104" s="212"/>
      <c r="G104" s="218"/>
      <c r="H104" s="215"/>
      <c r="J104" s="212"/>
      <c r="K104" s="218"/>
      <c r="L104" s="215"/>
    </row>
    <row r="105" spans="1:12">
      <c r="A105" s="71"/>
      <c r="B105" s="71"/>
      <c r="C105" s="71"/>
      <c r="D105" s="71"/>
      <c r="E105" s="71"/>
      <c r="F105" s="212"/>
      <c r="G105" s="218"/>
      <c r="H105" s="215"/>
      <c r="J105" s="212"/>
      <c r="K105" s="218"/>
      <c r="L105" s="215"/>
    </row>
    <row r="106" spans="1:12">
      <c r="A106" s="71"/>
      <c r="B106" s="71"/>
      <c r="C106" s="71"/>
      <c r="D106" s="71"/>
      <c r="E106" s="71"/>
      <c r="F106" s="212"/>
      <c r="G106" s="218"/>
      <c r="H106" s="215"/>
      <c r="J106" s="212"/>
      <c r="K106" s="218"/>
      <c r="L106" s="215"/>
    </row>
    <row r="107" spans="1:12">
      <c r="A107" s="71"/>
      <c r="B107" s="71"/>
      <c r="C107" s="71"/>
      <c r="D107" s="71"/>
      <c r="E107" s="71"/>
      <c r="F107" s="212"/>
      <c r="G107" s="218"/>
      <c r="H107" s="215"/>
      <c r="J107" s="212"/>
      <c r="K107" s="218"/>
      <c r="L107" s="215"/>
    </row>
    <row r="108" spans="1:12">
      <c r="A108" s="71"/>
      <c r="B108" s="71"/>
      <c r="C108" s="71"/>
      <c r="D108" s="71"/>
      <c r="E108" s="71"/>
      <c r="F108" s="212"/>
      <c r="G108" s="218"/>
      <c r="H108" s="215"/>
      <c r="J108" s="212"/>
      <c r="K108" s="218"/>
      <c r="L108" s="215"/>
    </row>
    <row r="109" spans="1:12">
      <c r="A109" s="71"/>
      <c r="B109" s="71"/>
      <c r="C109" s="71"/>
      <c r="D109" s="71"/>
      <c r="E109" s="71"/>
      <c r="F109" s="211"/>
      <c r="G109" s="217"/>
      <c r="H109" s="214"/>
      <c r="J109" s="211"/>
      <c r="K109" s="217"/>
      <c r="L109" s="214"/>
    </row>
    <row r="110" spans="1:12">
      <c r="A110" s="71"/>
      <c r="B110" s="71"/>
      <c r="C110" s="71"/>
      <c r="D110" s="71"/>
      <c r="E110" s="71"/>
      <c r="F110" s="212"/>
      <c r="G110" s="218"/>
      <c r="H110" s="215"/>
      <c r="J110" s="212"/>
      <c r="K110" s="218"/>
      <c r="L110" s="215"/>
    </row>
    <row r="111" spans="1:12">
      <c r="A111" s="71"/>
      <c r="B111" s="71"/>
      <c r="C111" s="71"/>
      <c r="D111" s="71"/>
      <c r="E111" s="71"/>
      <c r="F111" s="212"/>
      <c r="G111" s="218"/>
      <c r="H111" s="215"/>
      <c r="J111" s="212"/>
      <c r="K111" s="218"/>
      <c r="L111" s="215"/>
    </row>
    <row r="112" spans="1:12">
      <c r="A112" s="71"/>
      <c r="B112" s="71"/>
      <c r="C112" s="71"/>
      <c r="D112" s="71"/>
      <c r="E112" s="71"/>
      <c r="F112" s="212"/>
      <c r="G112" s="218"/>
      <c r="H112" s="215"/>
      <c r="J112" s="212"/>
      <c r="K112" s="218"/>
      <c r="L112" s="215"/>
    </row>
    <row r="113" spans="1:12">
      <c r="A113" s="71"/>
      <c r="B113" s="71"/>
      <c r="C113" s="71"/>
      <c r="D113" s="71"/>
      <c r="E113" s="71"/>
      <c r="F113" s="212"/>
      <c r="G113" s="218"/>
      <c r="H113" s="215"/>
      <c r="J113" s="212"/>
      <c r="K113" s="218"/>
      <c r="L113" s="215"/>
    </row>
    <row r="114" spans="1:12">
      <c r="A114" s="71"/>
      <c r="B114" s="71"/>
      <c r="C114" s="71"/>
      <c r="D114" s="71"/>
      <c r="E114" s="71"/>
      <c r="F114" s="212"/>
      <c r="G114" s="218"/>
      <c r="H114" s="215"/>
      <c r="J114" s="212"/>
      <c r="K114" s="218"/>
      <c r="L114" s="215"/>
    </row>
    <row r="115" spans="1:12">
      <c r="A115" s="71"/>
      <c r="B115" s="71"/>
      <c r="C115" s="71"/>
      <c r="D115" s="71"/>
      <c r="E115" s="71"/>
      <c r="F115" s="212"/>
      <c r="G115" s="218"/>
      <c r="H115" s="215"/>
      <c r="J115" s="212"/>
      <c r="K115" s="218"/>
      <c r="L115" s="215"/>
    </row>
    <row r="116" spans="1:12">
      <c r="A116" s="71"/>
      <c r="B116" s="71"/>
      <c r="C116" s="71"/>
      <c r="D116" s="71"/>
      <c r="E116" s="71"/>
      <c r="F116" s="211"/>
      <c r="G116" s="217"/>
      <c r="H116" s="214"/>
      <c r="J116" s="211"/>
      <c r="K116" s="217"/>
      <c r="L116" s="214"/>
    </row>
    <row r="117" spans="1:12">
      <c r="A117" s="71"/>
      <c r="B117" s="71"/>
      <c r="C117" s="71"/>
      <c r="D117" s="71"/>
      <c r="E117" s="71"/>
      <c r="F117" s="212"/>
      <c r="G117" s="218"/>
      <c r="H117" s="215"/>
      <c r="J117" s="212"/>
      <c r="K117" s="218"/>
      <c r="L117" s="215"/>
    </row>
    <row r="118" spans="1:12">
      <c r="A118" s="71"/>
      <c r="B118" s="71"/>
      <c r="C118" s="71"/>
      <c r="D118" s="71"/>
      <c r="E118" s="71"/>
      <c r="F118" s="212"/>
      <c r="G118" s="218"/>
      <c r="H118" s="215"/>
      <c r="J118" s="212"/>
      <c r="K118" s="218"/>
      <c r="L118" s="215"/>
    </row>
    <row r="119" spans="1:12">
      <c r="A119" s="71"/>
      <c r="B119" s="71"/>
      <c r="C119" s="71"/>
      <c r="D119" s="71"/>
      <c r="E119" s="71"/>
      <c r="F119" s="212"/>
      <c r="G119" s="218"/>
      <c r="H119" s="215"/>
      <c r="J119" s="212"/>
      <c r="K119" s="218"/>
      <c r="L119" s="215"/>
    </row>
    <row r="120" spans="1:12">
      <c r="A120" s="71"/>
      <c r="B120" s="71"/>
      <c r="C120" s="71"/>
      <c r="D120" s="71"/>
      <c r="E120" s="71"/>
      <c r="F120" s="212"/>
      <c r="G120" s="218"/>
      <c r="H120" s="215"/>
      <c r="J120" s="212"/>
      <c r="K120" s="218"/>
      <c r="L120" s="215"/>
    </row>
    <row r="121" spans="1:12">
      <c r="A121" s="71"/>
      <c r="B121" s="71"/>
      <c r="C121" s="71"/>
      <c r="D121" s="71"/>
      <c r="E121" s="71"/>
      <c r="F121" s="212"/>
      <c r="G121" s="218"/>
      <c r="H121" s="215"/>
      <c r="J121" s="212"/>
      <c r="K121" s="218"/>
      <c r="L121" s="215"/>
    </row>
    <row r="122" spans="1:12">
      <c r="A122" s="71"/>
      <c r="B122" s="71"/>
      <c r="C122" s="71"/>
      <c r="D122" s="71"/>
      <c r="E122" s="71"/>
      <c r="F122" s="212"/>
      <c r="G122" s="218"/>
      <c r="H122" s="215"/>
      <c r="J122" s="212"/>
      <c r="K122" s="218"/>
      <c r="L122" s="215"/>
    </row>
    <row r="123" spans="1:12">
      <c r="A123" s="71"/>
      <c r="B123" s="71"/>
      <c r="C123" s="71"/>
      <c r="D123" s="71"/>
      <c r="E123" s="71"/>
      <c r="F123" s="211"/>
      <c r="G123" s="217"/>
      <c r="H123" s="214"/>
      <c r="J123" s="211"/>
      <c r="K123" s="217"/>
      <c r="L123" s="214"/>
    </row>
    <row r="124" spans="1:12">
      <c r="A124" s="71"/>
      <c r="B124" s="71"/>
      <c r="C124" s="71"/>
      <c r="D124" s="71"/>
      <c r="E124" s="71"/>
      <c r="F124" s="212"/>
      <c r="G124" s="218"/>
      <c r="H124" s="215"/>
      <c r="J124" s="212"/>
      <c r="K124" s="218"/>
      <c r="L124" s="215"/>
    </row>
    <row r="125" spans="1:12">
      <c r="A125" s="71"/>
      <c r="B125" s="71"/>
      <c r="C125" s="71"/>
      <c r="D125" s="71"/>
      <c r="E125" s="71"/>
      <c r="F125" s="212"/>
      <c r="G125" s="218"/>
      <c r="H125" s="215"/>
      <c r="J125" s="212"/>
      <c r="K125" s="218"/>
      <c r="L125" s="215"/>
    </row>
    <row r="126" spans="1:12">
      <c r="A126" s="71"/>
      <c r="B126" s="71"/>
      <c r="C126" s="71"/>
      <c r="D126" s="71"/>
      <c r="E126" s="71"/>
      <c r="F126" s="212"/>
      <c r="G126" s="218"/>
      <c r="H126" s="215"/>
      <c r="J126" s="212"/>
      <c r="K126" s="218"/>
      <c r="L126" s="215"/>
    </row>
    <row r="127" spans="1:12">
      <c r="A127" s="71"/>
      <c r="B127" s="71"/>
      <c r="C127" s="71"/>
      <c r="D127" s="71"/>
      <c r="E127" s="71"/>
      <c r="F127" s="212"/>
      <c r="G127" s="218"/>
      <c r="H127" s="215"/>
      <c r="J127" s="212"/>
      <c r="K127" s="218"/>
      <c r="L127" s="215"/>
    </row>
    <row r="128" spans="1:12">
      <c r="A128" s="71"/>
      <c r="B128" s="71"/>
      <c r="C128" s="71"/>
      <c r="D128" s="71"/>
      <c r="E128" s="71"/>
      <c r="F128" s="212"/>
      <c r="G128" s="218"/>
      <c r="H128" s="215"/>
      <c r="J128" s="212"/>
      <c r="K128" s="218"/>
      <c r="L128" s="215"/>
    </row>
    <row r="129" spans="1:12">
      <c r="A129" s="71"/>
      <c r="B129" s="71"/>
      <c r="C129" s="71"/>
      <c r="D129" s="71"/>
      <c r="E129" s="71"/>
      <c r="F129" s="212"/>
      <c r="G129" s="218"/>
      <c r="H129" s="215"/>
      <c r="J129" s="212"/>
      <c r="K129" s="218"/>
      <c r="L129" s="215"/>
    </row>
    <row r="130" spans="1:12">
      <c r="A130" s="71"/>
      <c r="B130" s="71"/>
      <c r="C130" s="71"/>
      <c r="D130" s="71"/>
      <c r="E130" s="71"/>
      <c r="F130" s="211"/>
      <c r="G130" s="217"/>
      <c r="H130" s="214"/>
      <c r="J130" s="211"/>
      <c r="K130" s="217"/>
      <c r="L130" s="214"/>
    </row>
    <row r="131" spans="1:12">
      <c r="A131" s="71"/>
      <c r="B131" s="71"/>
      <c r="C131" s="71"/>
      <c r="D131" s="71"/>
      <c r="E131" s="71"/>
      <c r="F131" s="212"/>
      <c r="G131" s="218"/>
      <c r="H131" s="215"/>
      <c r="J131" s="212"/>
      <c r="K131" s="218"/>
      <c r="L131" s="215"/>
    </row>
    <row r="132" spans="1:12">
      <c r="A132" s="71"/>
      <c r="B132" s="71"/>
      <c r="C132" s="71"/>
      <c r="D132" s="71"/>
      <c r="E132" s="71"/>
      <c r="F132" s="212"/>
      <c r="G132" s="218"/>
      <c r="H132" s="215"/>
      <c r="J132" s="212"/>
      <c r="K132" s="218"/>
      <c r="L132" s="215"/>
    </row>
    <row r="133" spans="1:12">
      <c r="A133" s="71"/>
      <c r="B133" s="71"/>
      <c r="C133" s="71"/>
      <c r="D133" s="71"/>
      <c r="E133" s="71"/>
      <c r="F133" s="212"/>
      <c r="G133" s="218"/>
      <c r="H133" s="215"/>
      <c r="J133" s="212"/>
      <c r="K133" s="218"/>
      <c r="L133" s="215"/>
    </row>
    <row r="134" spans="1:12">
      <c r="A134" s="71"/>
      <c r="B134" s="71"/>
      <c r="C134" s="71"/>
      <c r="D134" s="71"/>
      <c r="E134" s="71"/>
      <c r="F134" s="212"/>
      <c r="G134" s="218"/>
      <c r="H134" s="215"/>
      <c r="J134" s="212"/>
      <c r="K134" s="218"/>
      <c r="L134" s="215"/>
    </row>
    <row r="135" spans="1:12">
      <c r="A135" s="71"/>
      <c r="B135" s="71"/>
      <c r="C135" s="71"/>
      <c r="D135" s="71"/>
      <c r="E135" s="71"/>
      <c r="F135" s="212"/>
      <c r="G135" s="218"/>
      <c r="H135" s="215"/>
      <c r="J135" s="212"/>
      <c r="K135" s="218"/>
      <c r="L135" s="215"/>
    </row>
    <row r="136" spans="1:12">
      <c r="A136" s="71"/>
      <c r="B136" s="71"/>
      <c r="C136" s="71"/>
      <c r="D136" s="71"/>
      <c r="E136" s="71"/>
      <c r="F136" s="212"/>
      <c r="G136" s="218"/>
      <c r="H136" s="215"/>
      <c r="J136" s="212"/>
      <c r="K136" s="218"/>
      <c r="L136" s="215"/>
    </row>
    <row r="137" spans="1:12">
      <c r="A137" s="71"/>
      <c r="B137" s="71"/>
      <c r="C137" s="71"/>
      <c r="D137" s="71"/>
      <c r="E137" s="71"/>
      <c r="F137" s="211"/>
      <c r="G137" s="217"/>
      <c r="H137" s="214"/>
      <c r="J137" s="211"/>
      <c r="K137" s="217"/>
      <c r="L137" s="214"/>
    </row>
    <row r="138" spans="1:12">
      <c r="A138" s="71"/>
      <c r="B138" s="71"/>
      <c r="C138" s="71"/>
      <c r="D138" s="71"/>
      <c r="E138" s="71"/>
      <c r="F138" s="212"/>
      <c r="G138" s="218"/>
      <c r="H138" s="215"/>
      <c r="J138" s="212"/>
      <c r="K138" s="218"/>
      <c r="L138" s="215"/>
    </row>
    <row r="139" spans="1:12">
      <c r="A139" s="71"/>
      <c r="B139" s="71"/>
      <c r="C139" s="71"/>
      <c r="D139" s="71"/>
      <c r="E139" s="71"/>
      <c r="F139" s="212"/>
      <c r="G139" s="218"/>
      <c r="H139" s="215"/>
      <c r="J139" s="212"/>
      <c r="K139" s="218"/>
      <c r="L139" s="215"/>
    </row>
    <row r="140" spans="1:12">
      <c r="A140" s="71"/>
      <c r="B140" s="71"/>
      <c r="C140" s="71"/>
      <c r="D140" s="71"/>
      <c r="E140" s="71"/>
      <c r="F140" s="212"/>
      <c r="G140" s="218"/>
      <c r="H140" s="215"/>
      <c r="J140" s="212"/>
      <c r="K140" s="218"/>
      <c r="L140" s="215"/>
    </row>
    <row r="141" spans="1:12">
      <c r="A141" s="71"/>
      <c r="B141" s="71"/>
      <c r="C141" s="71"/>
      <c r="D141" s="71"/>
      <c r="E141" s="71"/>
      <c r="F141" s="212"/>
      <c r="G141" s="218"/>
      <c r="H141" s="215"/>
      <c r="J141" s="212"/>
      <c r="K141" s="218"/>
      <c r="L141" s="215"/>
    </row>
    <row r="142" spans="1:12">
      <c r="A142" s="71"/>
      <c r="B142" s="71"/>
      <c r="C142" s="71"/>
      <c r="D142" s="71"/>
      <c r="E142" s="71"/>
      <c r="F142" s="212"/>
      <c r="G142" s="218"/>
      <c r="H142" s="215"/>
      <c r="J142" s="212"/>
      <c r="K142" s="218"/>
      <c r="L142" s="215"/>
    </row>
    <row r="143" spans="1:12">
      <c r="A143" s="71"/>
      <c r="B143" s="71"/>
      <c r="C143" s="71"/>
      <c r="D143" s="71"/>
      <c r="E143" s="71"/>
      <c r="F143" s="212"/>
      <c r="G143" s="218"/>
      <c r="H143" s="215"/>
      <c r="J143" s="212"/>
      <c r="K143" s="218"/>
      <c r="L143" s="215"/>
    </row>
    <row r="144" spans="1:12">
      <c r="A144" s="71"/>
      <c r="B144" s="71"/>
      <c r="C144" s="71"/>
      <c r="D144" s="71"/>
      <c r="E144" s="71"/>
      <c r="F144" s="211"/>
      <c r="G144" s="217"/>
      <c r="H144" s="214"/>
      <c r="J144" s="211"/>
      <c r="K144" s="217"/>
      <c r="L144" s="214"/>
    </row>
    <row r="145" spans="1:12">
      <c r="A145" s="71"/>
      <c r="B145" s="71"/>
      <c r="C145" s="71"/>
      <c r="D145" s="71"/>
      <c r="E145" s="71"/>
      <c r="F145" s="212"/>
      <c r="G145" s="218"/>
      <c r="H145" s="215"/>
      <c r="J145" s="212"/>
      <c r="K145" s="218"/>
      <c r="L145" s="215"/>
    </row>
    <row r="146" spans="1:12">
      <c r="A146" s="71"/>
      <c r="B146" s="71"/>
      <c r="C146" s="71"/>
      <c r="D146" s="71"/>
      <c r="E146" s="71"/>
      <c r="F146" s="212"/>
      <c r="G146" s="218"/>
      <c r="H146" s="215"/>
      <c r="J146" s="212"/>
      <c r="K146" s="218"/>
      <c r="L146" s="215"/>
    </row>
    <row r="147" spans="1:12">
      <c r="A147" s="71"/>
      <c r="B147" s="71"/>
      <c r="C147" s="71"/>
      <c r="D147" s="71"/>
      <c r="E147" s="71"/>
      <c r="F147" s="212"/>
      <c r="G147" s="218"/>
      <c r="H147" s="215"/>
      <c r="J147" s="212"/>
      <c r="K147" s="218"/>
      <c r="L147" s="215"/>
    </row>
    <row r="148" spans="1:12">
      <c r="A148" s="71"/>
      <c r="B148" s="71"/>
      <c r="C148" s="71"/>
      <c r="D148" s="71"/>
      <c r="E148" s="71"/>
      <c r="F148" s="212"/>
      <c r="G148" s="218"/>
      <c r="H148" s="215"/>
      <c r="J148" s="212"/>
      <c r="K148" s="218"/>
      <c r="L148" s="215"/>
    </row>
    <row r="149" spans="1:12">
      <c r="A149" s="71"/>
      <c r="B149" s="71"/>
      <c r="C149" s="71"/>
      <c r="D149" s="71"/>
      <c r="E149" s="71"/>
      <c r="F149" s="212"/>
      <c r="G149" s="218"/>
      <c r="H149" s="215"/>
      <c r="J149" s="212"/>
      <c r="K149" s="218"/>
      <c r="L149" s="215"/>
    </row>
  </sheetData>
  <sheetProtection algorithmName="SHA-512" hashValue="9HKKyavZKPVJoW46I7e51OZssF2k8VbP0qpSgoQsnx8yKRHRRMCXaqma1dvwWJq/O+HkIhKUZFxGKB1vDv2qCQ==" saltValue="euBEUiwFJ+2FI/ZFNHhATg==" spinCount="100000" sheet="1" objects="1" scenarios="1" sort="0" autoFilter="0" pivotTables="0"/>
  <autoFilter ref="A9:L9"/>
  <mergeCells count="5">
    <mergeCell ref="A7:E7"/>
    <mergeCell ref="F7:H7"/>
    <mergeCell ref="F4:H4"/>
    <mergeCell ref="J4:L4"/>
    <mergeCell ref="J7:L7"/>
  </mergeCells>
  <conditionalFormatting sqref="A11:B17 A18:E149">
    <cfRule type="expression" dxfId="38" priority="13">
      <formula>$A$1=TRUE</formula>
    </cfRule>
  </conditionalFormatting>
  <conditionalFormatting sqref="I11:I83">
    <cfRule type="cellIs" dxfId="37" priority="11" operator="lessThan">
      <formula>0</formula>
    </cfRule>
  </conditionalFormatting>
  <conditionalFormatting sqref="D11:E17">
    <cfRule type="expression" dxfId="36" priority="9">
      <formula>$A$1=TRUE</formula>
    </cfRule>
  </conditionalFormatting>
  <conditionalFormatting sqref="C11:C17">
    <cfRule type="expression" dxfId="35" priority="7">
      <formula>$A$1=TRUE</formula>
    </cfRule>
  </conditionalFormatting>
  <conditionalFormatting sqref="J11:L149">
    <cfRule type="cellIs" dxfId="34" priority="1" operator="lessThan">
      <formula>0</formula>
    </cfRule>
  </conditionalFormatting>
  <conditionalFormatting sqref="F11:G149">
    <cfRule type="expression" dxfId="33" priority="6">
      <formula>$A$1=TRUE</formula>
    </cfRule>
  </conditionalFormatting>
  <conditionalFormatting sqref="F11:H149">
    <cfRule type="cellIs" dxfId="32" priority="4" operator="lessThan">
      <formula>0</formula>
    </cfRule>
  </conditionalFormatting>
  <conditionalFormatting sqref="H11:H149">
    <cfRule type="cellIs" dxfId="31" priority="5" operator="equal">
      <formula>0</formula>
    </cfRule>
  </conditionalFormatting>
  <conditionalFormatting sqref="J11:K149">
    <cfRule type="expression" dxfId="30" priority="3">
      <formula>$A$1=TRUE</formula>
    </cfRule>
  </conditionalFormatting>
  <conditionalFormatting sqref="L11:L149">
    <cfRule type="cellIs" dxfId="29" priority="2" operator="equal">
      <formula>0</formula>
    </cfRule>
  </conditionalFormatting>
  <pageMargins left="0.19685039370078741" right="0.19685039370078741" top="0.19685039370078741" bottom="0.19685039370078741" header="0.19685039370078741" footer="0.19685039370078741"/>
  <pageSetup paperSize="9" scale="55" orientation="landscape" r:id="rId1"/>
  <ignoredErrors>
    <ignoredError sqref="H11:H70 L12:L29 L11 M11:N11 M12:N70 L31:L70 L3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11</vt:i4>
      </vt:variant>
    </vt:vector>
  </HeadingPairs>
  <TitlesOfParts>
    <vt:vector size="23" baseType="lpstr">
      <vt:lpstr>Voorblad</vt:lpstr>
      <vt:lpstr>Subsidievaststelling</vt:lpstr>
      <vt:lpstr>Samenvattend overzicht</vt:lpstr>
      <vt:lpstr>Dekking</vt:lpstr>
      <vt:lpstr>Typen organisatie</vt:lpstr>
      <vt:lpstr>Werkpakket 1</vt:lpstr>
      <vt:lpstr>Werkpakket 2</vt:lpstr>
      <vt:lpstr>Werkpakket 3</vt:lpstr>
      <vt:lpstr>Werkpakket 4</vt:lpstr>
      <vt:lpstr>Werkpakket 5</vt:lpstr>
      <vt:lpstr>Projectmanagement</vt:lpstr>
      <vt:lpstr>Materiële kosten</vt:lpstr>
      <vt:lpstr>Dekking!Afdrukbereik</vt:lpstr>
      <vt:lpstr>'Samenvattend overzicht'!Afdrukbereik</vt:lpstr>
      <vt:lpstr>Subsidievaststelling!Afdrukbereik</vt:lpstr>
      <vt:lpstr>Voorblad!Afdrukbereik</vt:lpstr>
      <vt:lpstr>'Materiële kosten'!Afdruktitels</vt:lpstr>
      <vt:lpstr>Projectmanagement!Afdruktitels</vt:lpstr>
      <vt:lpstr>'Werkpakket 1'!Afdruktitels</vt:lpstr>
      <vt:lpstr>'Werkpakket 2'!Afdruktitels</vt:lpstr>
      <vt:lpstr>'Werkpakket 3'!Afdruktitels</vt:lpstr>
      <vt:lpstr>'Werkpakket 4'!Afdruktitels</vt:lpstr>
      <vt:lpstr>'Werkpakket 5'!Afdruktitels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Begrotingsformat Building Transformation Capacities</dc:title>
  <dc:creator>Regieorgaan SIA</dc:creator>
  <cp:lastModifiedBy>Witkam, M.  [Matthijs]</cp:lastModifiedBy>
  <cp:lastPrinted>2020-11-03T15:26:23Z</cp:lastPrinted>
  <dcterms:created xsi:type="dcterms:W3CDTF">2013-12-10T13:23:02Z</dcterms:created>
  <dcterms:modified xsi:type="dcterms:W3CDTF">2023-02-21T17:36:45Z</dcterms:modified>
</cp:coreProperties>
</file>